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963" documentId="13_ncr:1_{F6CB121F-512D-4AA6-A0C1-0FB36C537598}" xr6:coauthVersionLast="47" xr6:coauthVersionMax="47" xr10:uidLastSave="{77D1EA31-638D-4708-BCEE-B47E59E7DAFB}"/>
  <bookViews>
    <workbookView xWindow="-109" yWindow="-109" windowWidth="26301" windowHeight="14169" firstSheet="4"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4" i="1" l="1"/>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226" i="2"/>
  <c r="G226" i="2"/>
  <c r="I226" i="2"/>
  <c r="J226" i="2"/>
  <c r="L226" i="2"/>
  <c r="B227" i="2"/>
  <c r="G227" i="2"/>
  <c r="I227" i="2"/>
  <c r="J227" i="2"/>
  <c r="L227"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I4" i="4"/>
  <c r="J4" i="4"/>
  <c r="I5" i="4"/>
  <c r="J5" i="4"/>
  <c r="B3" i="4"/>
  <c r="I3" i="4"/>
  <c r="J3" i="4"/>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 i="5"/>
  <c r="G4" i="5"/>
  <c r="I4" i="5"/>
  <c r="J4" i="5"/>
  <c r="L4" i="5"/>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L3" i="1"/>
  <c r="L4" i="1"/>
  <c r="J3" i="1"/>
  <c r="J4" i="1"/>
  <c r="I3" i="1"/>
  <c r="G3" i="1"/>
  <c r="G4"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I2"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alcChain>
</file>

<file path=xl/sharedStrings.xml><?xml version="1.0" encoding="utf-8"?>
<sst xmlns="http://schemas.openxmlformats.org/spreadsheetml/2006/main" count="179057" uniqueCount="39108">
  <si>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</si>
  <si>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</si>
  <si>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</si>
  <si>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</si>
  <si>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</si>
  <si>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</si>
  <si>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</si>
  <si>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</si>
  <si>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</si>
  <si>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</si>
  <si>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</si>
  <si>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</si>
  <si>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</si>
  <si>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</si>
  <si>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</si>
  <si>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</si>
  <si>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</si>
  <si>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</si>
  <si>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</si>
  <si>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</si>
  <si>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</si>
  <si>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</si>
  <si>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</si>
  <si>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</si>
  <si>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</si>
  <si>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</si>
  <si>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</si>
  <si>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</si>
  <si>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</si>
  <si>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</si>
  <si>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</si>
  <si>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</si>
  <si>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</si>
  <si>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</si>
  <si>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</si>
  <si>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</si>
  <si>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</si>
  <si>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</si>
  <si>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</si>
  <si>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</si>
  <si>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</si>
  <si>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</si>
  <si>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</si>
  <si>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</si>
  <si>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</si>
  <si>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</si>
  <si>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</si>
  <si>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</si>
  <si>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</si>
  <si>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</si>
  <si>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</si>
  <si>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</si>
  <si>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</si>
  <si>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</si>
  <si>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</si>
  <si>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</si>
  <si>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</si>
  <si>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</si>
  <si>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</si>
  <si>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</si>
  <si>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</si>
  <si>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</si>
  <si>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</si>
  <si>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</si>
  <si>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</si>
  <si>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</si>
  <si>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</si>
  <si>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</si>
  <si>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</si>
  <si>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</si>
  <si>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</si>
  <si>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</si>
  <si>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</si>
  <si>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</si>
  <si>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</si>
  <si>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</si>
  <si>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</si>
  <si>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</si>
  <si>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</si>
  <si>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</si>
  <si>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</si>
  <si>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</si>
  <si>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</si>
  <si>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</si>
  <si>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</si>
  <si>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</si>
  <si>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</si>
  <si>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</si>
  <si>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</si>
  <si>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</si>
  <si>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</si>
  <si>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</si>
  <si>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</si>
  <si>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</si>
  <si>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</si>
  <si>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</si>
  <si>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</si>
  <si>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</si>
  <si>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</si>
  <si>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</si>
  <si>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</si>
  <si>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</si>
  <si>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</si>
  <si>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</si>
  <si>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</si>
  <si>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</si>
  <si>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</si>
  <si>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</si>
  <si>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</si>
  <si>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</si>
  <si>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</si>
  <si>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</si>
  <si>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</si>
  <si>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</si>
  <si>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</si>
  <si>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</si>
  <si>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</si>
  <si>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</si>
  <si>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</si>
  <si>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</si>
  <si>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</si>
  <si>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</si>
  <si>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</si>
  <si>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</si>
  <si>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</si>
  <si>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</si>
  <si>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</si>
  <si>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</si>
  <si>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</si>
  <si>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</si>
  <si>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</si>
  <si>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</si>
  <si>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</si>
  <si>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</si>
  <si>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</si>
  <si>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</si>
  <si>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</si>
  <si>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</si>
  <si>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</si>
  <si>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</si>
  <si>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</si>
  <si>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</si>
  <si>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</si>
  <si>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</si>
  <si>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</si>
  <si>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</si>
  <si>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</si>
  <si>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</si>
  <si>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</si>
  <si>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</si>
  <si>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</si>
  <si>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</si>
  <si>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</si>
  <si>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</si>
  <si>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</si>
  <si>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</si>
  <si>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</si>
  <si>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</si>
  <si>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</si>
  <si>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</si>
  <si>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</si>
  <si>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</si>
  <si>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</si>
  <si>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</si>
  <si>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</si>
  <si>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</si>
  <si>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</si>
  <si>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</si>
  <si>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</si>
  <si>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</si>
  <si>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</si>
  <si>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</si>
  <si>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</si>
  <si>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</si>
  <si>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</si>
  <si>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</si>
  <si>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</si>
  <si>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</si>
  <si>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</si>
  <si>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</si>
  <si>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</si>
  <si>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</si>
  <si>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</si>
  <si>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</si>
  <si>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</si>
  <si>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</si>
  <si>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</si>
  <si>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</si>
  <si>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</si>
  <si>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</si>
  <si>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</si>
  <si>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</si>
  <si>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</si>
  <si>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</si>
  <si>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</si>
  <si>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</si>
  <si>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</si>
  <si>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</si>
  <si>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</si>
  <si>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</si>
  <si>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</si>
  <si>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</si>
  <si>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</si>
  <si>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</si>
  <si>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</si>
  <si>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</si>
  <si>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</si>
  <si>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</si>
  <si>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</si>
  <si>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</si>
  <si>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</si>
  <si>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</si>
  <si>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</si>
  <si>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</si>
  <si>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</si>
  <si>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</si>
  <si>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</si>
  <si>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</si>
  <si>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</si>
  <si>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</si>
  <si>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</si>
  <si>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</si>
  <si>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</si>
  <si>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</si>
  <si>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</si>
  <si>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</si>
  <si>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</si>
  <si>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</si>
  <si>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</si>
  <si>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</si>
  <si>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</si>
  <si>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</si>
  <si>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</si>
  <si>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</si>
  <si>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</si>
  <si>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</si>
  <si>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</si>
  <si>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</si>
  <si>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</si>
  <si>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</si>
  <si>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</si>
  <si>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</si>
  <si>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</si>
  <si>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</si>
  <si>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</si>
  <si>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</si>
  <si>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</si>
  <si>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</si>
  <si>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</si>
  <si>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</si>
  <si>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</si>
  <si>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</si>
  <si>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</si>
  <si>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</si>
  <si>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</si>
  <si>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</si>
  <si>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</si>
  <si>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</si>
  <si>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</si>
  <si>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</si>
  <si>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</si>
  <si>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</si>
  <si>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</si>
  <si>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</si>
  <si>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</si>
  <si>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</si>
  <si>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</si>
  <si>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</si>
  <si>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</si>
  <si>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</si>
  <si>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</si>
  <si>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</si>
  <si>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</si>
  <si>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</si>
  <si>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</si>
  <si>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</si>
  <si>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</si>
  <si>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</si>
  <si>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</si>
  <si>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</si>
  <si>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</si>
  <si>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</si>
  <si>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</si>
  <si>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</si>
  <si>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</si>
  <si>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</si>
  <si>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</si>
  <si>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</si>
  <si>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</si>
  <si>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</si>
  <si>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</si>
  <si>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</si>
  <si>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</si>
  <si>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</si>
  <si>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</si>
  <si>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</si>
  <si>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</si>
  <si>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</si>
  <si>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</si>
  <si>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</si>
  <si>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</si>
  <si>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</si>
  <si>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</si>
  <si>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</si>
  <si>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</si>
  <si>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</si>
  <si>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</si>
  <si>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</si>
  <si>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</si>
  <si>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</si>
  <si>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</si>
  <si>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</si>
  <si>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</si>
  <si>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</si>
  <si>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</si>
  <si>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</si>
  <si>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</si>
  <si>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</si>
  <si>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</si>
  <si>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</si>
  <si>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</si>
  <si>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</si>
  <si>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</si>
  <si>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</si>
  <si>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</si>
  <si>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</si>
  <si>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</si>
  <si>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</si>
  <si>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</si>
  <si>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</si>
  <si>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</si>
  <si>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</si>
  <si>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</si>
  <si>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</si>
  <si>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</si>
  <si>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</si>
  <si>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</si>
  <si>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</si>
  <si>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</si>
  <si>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</si>
  <si>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</si>
  <si>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</si>
  <si>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</si>
  <si>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</si>
  <si>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</si>
  <si>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</si>
  <si>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</si>
  <si>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</si>
  <si>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</si>
  <si>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</si>
  <si>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</si>
  <si>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</si>
  <si>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</si>
  <si>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</si>
  <si>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</si>
  <si>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</si>
  <si>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</si>
  <si>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</si>
  <si>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</si>
  <si>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</si>
  <si>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</si>
  <si>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</si>
  <si>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</si>
  <si>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</si>
  <si>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</si>
  <si>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</si>
  <si>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</si>
  <si>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</si>
  <si>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</si>
  <si>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</si>
  <si>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</si>
  <si>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</si>
  <si>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</si>
  <si>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</si>
  <si>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</si>
  <si>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</si>
  <si>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</si>
  <si>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</si>
  <si>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</si>
  <si>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</si>
  <si>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</si>
  <si>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</si>
  <si>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</si>
  <si>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</si>
  <si>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</si>
  <si>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</si>
  <si>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</si>
  <si>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</si>
  <si>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</si>
  <si>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</si>
  <si>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</si>
  <si>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</si>
  <si>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</si>
  <si>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</si>
  <si>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</si>
  <si>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</si>
  <si>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</si>
  <si>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</si>
  <si>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</si>
  <si>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</si>
  <si>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</si>
  <si>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</si>
  <si>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</si>
  <si>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</si>
  <si>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</si>
  <si>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</si>
  <si>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</si>
  <si>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</si>
  <si>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</si>
  <si>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</si>
  <si>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</si>
  <si>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</si>
  <si>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</si>
  <si>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</si>
  <si>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</si>
  <si>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</si>
  <si>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</si>
  <si>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</si>
  <si>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</si>
  <si>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</si>
  <si>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</si>
  <si>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</si>
  <si>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</si>
  <si>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</si>
  <si>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</si>
  <si>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</si>
  <si>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</si>
  <si>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</si>
  <si>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</si>
  <si>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</si>
  <si>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</si>
  <si>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</si>
  <si>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</si>
  <si>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</si>
  <si>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</si>
  <si>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</si>
  <si>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</si>
  <si>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</si>
  <si>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</si>
  <si>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</si>
  <si>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</si>
  <si>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</si>
  <si>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</si>
  <si>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</si>
  <si>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</si>
  <si>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</si>
  <si>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</si>
  <si>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</si>
  <si>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</si>
  <si>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</si>
  <si>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</si>
  <si>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</si>
  <si>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</si>
  <si>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</si>
  <si>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</si>
  <si>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</si>
  <si>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</si>
  <si>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</si>
  <si>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</si>
  <si>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</si>
  <si>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</si>
  <si>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</si>
  <si>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</si>
  <si>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</si>
  <si>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</si>
  <si>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</si>
  <si>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</si>
  <si>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</si>
  <si>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</si>
  <si>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</si>
  <si>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</si>
  <si>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</si>
  <si>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</si>
  <si>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</si>
  <si>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</si>
  <si>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</si>
  <si>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</si>
  <si>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</si>
  <si>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</si>
  <si>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</si>
  <si>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</si>
  <si>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</si>
  <si>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</si>
  <si>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</si>
  <si>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</si>
  <si>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</si>
  <si>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</si>
  <si>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</si>
  <si>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</si>
  <si>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</si>
  <si>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</si>
  <si>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</si>
  <si>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</si>
  <si>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</si>
  <si>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</si>
  <si>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</si>
  <si>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</si>
  <si>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</si>
  <si>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</si>
  <si>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</si>
  <si>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</si>
  <si>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</si>
  <si>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</si>
  <si>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</si>
  <si>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</si>
  <si>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</si>
  <si>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</si>
  <si>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</si>
  <si>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</si>
  <si>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</si>
  <si>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</si>
  <si>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</si>
  <si>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</si>
  <si>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</si>
  <si>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</si>
  <si>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</si>
  <si>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</si>
  <si>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</si>
  <si>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</si>
  <si>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</si>
  <si>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</si>
  <si>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</si>
  <si>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</si>
  <si>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</si>
  <si>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</si>
  <si>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</si>
  <si>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</si>
  <si>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</si>
  <si>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</si>
  <si>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</si>
  <si>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</si>
  <si>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</si>
  <si>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</si>
  <si>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</si>
  <si>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</si>
  <si>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</si>
  <si>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</si>
  <si>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</si>
  <si>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</si>
  <si>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</si>
  <si>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</si>
  <si>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</si>
  <si>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</si>
  <si>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</si>
  <si>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</si>
  <si>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</si>
  <si>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</si>
  <si>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</si>
  <si>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</si>
  <si>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</si>
  <si>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</si>
  <si>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</si>
  <si>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</si>
  <si>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</si>
  <si>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</si>
  <si>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</si>
  <si>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</si>
  <si>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</si>
  <si>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</si>
  <si>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</si>
  <si>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</si>
  <si>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</si>
  <si>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</si>
  <si>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</si>
  <si>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</si>
  <si>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</si>
  <si>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</si>
  <si>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</si>
  <si>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</si>
  <si>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</si>
  <si>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</si>
  <si>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</si>
  <si>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</si>
  <si>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</si>
  <si>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</si>
  <si>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</si>
  <si>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</si>
  <si>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</si>
  <si>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</si>
  <si>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</si>
  <si>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</si>
  <si>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</si>
  <si>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</si>
  <si>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</si>
  <si>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</si>
  <si>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</si>
  <si>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</si>
  <si>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</si>
  <si>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</si>
  <si>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</si>
  <si>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</si>
  <si>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</si>
  <si>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</si>
  <si>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</si>
  <si>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</si>
  <si>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</si>
  <si>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</si>
  <si>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</si>
  <si>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</si>
  <si>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</si>
  <si>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</si>
  <si>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</si>
  <si>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</si>
  <si>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</si>
  <si>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</si>
  <si>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</si>
  <si>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</si>
  <si>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</si>
  <si>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</si>
  <si>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</si>
  <si>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</si>
  <si>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</si>
  <si>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</si>
  <si>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</si>
  <si>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</si>
  <si>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</si>
  <si>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</si>
  <si>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</si>
  <si>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</si>
  <si>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</si>
  <si>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</si>
  <si>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</si>
  <si>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</si>
  <si>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</si>
  <si>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</si>
  <si>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</si>
  <si>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</si>
  <si>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</si>
  <si>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</si>
  <si>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</si>
  <si>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</si>
  <si>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</si>
  <si>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</si>
  <si>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</si>
  <si>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</si>
  <si>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</si>
  <si>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</si>
  <si>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</si>
  <si>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</si>
  <si>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</si>
  <si>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</si>
  <si>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</si>
  <si>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</si>
  <si>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</si>
  <si>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</si>
  <si>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</si>
  <si>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</si>
  <si>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</si>
  <si>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</si>
  <si>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</si>
  <si>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</si>
  <si>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</si>
  <si>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</si>
  <si>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</si>
  <si>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</si>
  <si>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</si>
  <si>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</si>
  <si>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</si>
  <si>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</si>
  <si>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</si>
  <si>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</si>
  <si>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</si>
  <si>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</si>
  <si>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</si>
  <si>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</si>
  <si>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</si>
  <si>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</si>
  <si>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</si>
  <si>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</si>
  <si>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</si>
  <si>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</si>
  <si>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</si>
  <si>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</si>
  <si>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</si>
  <si>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</si>
  <si>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</si>
  <si>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</si>
  <si>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</si>
  <si>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</si>
  <si>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</si>
  <si>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</si>
  <si>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</si>
  <si>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</si>
  <si>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</si>
  <si>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</si>
  <si>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</si>
  <si>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</si>
  <si>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</si>
  <si>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</si>
  <si>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</si>
  <si>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</si>
  <si>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</si>
  <si>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</si>
  <si>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</si>
  <si>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</si>
  <si>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</si>
  <si>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</si>
  <si>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</si>
  <si>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</si>
  <si>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</si>
  <si>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</si>
  <si>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</si>
  <si>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</si>
  <si>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</si>
  <si>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</si>
  <si>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</si>
  <si>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</si>
  <si>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</si>
  <si>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</si>
  <si>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</si>
  <si>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</si>
  <si>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</si>
  <si>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</si>
  <si>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</si>
  <si>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</si>
  <si>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</si>
  <si>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</si>
  <si>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</si>
  <si>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</si>
  <si>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</si>
  <si>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</si>
  <si>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</si>
  <si>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</si>
  <si>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</si>
  <si>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</si>
  <si>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</si>
  <si>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</si>
  <si>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</si>
  <si>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</si>
  <si>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</si>
  <si>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</si>
  <si>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</si>
  <si>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</si>
  <si>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</si>
  <si>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</si>
  <si>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</si>
  <si>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</si>
  <si>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</si>
  <si>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</si>
  <si>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</si>
  <si>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</si>
  <si>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</si>
  <si>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</si>
  <si>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</si>
  <si>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</si>
  <si>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</si>
  <si>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</si>
  <si>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</si>
  <si>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</si>
  <si>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</si>
  <si>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</si>
  <si>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</si>
  <si>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</si>
  <si>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</si>
  <si>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</si>
  <si>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</si>
  <si>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</si>
  <si>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</si>
  <si>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</si>
  <si>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</si>
  <si>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</si>
  <si>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</si>
  <si>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</si>
  <si>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</si>
  <si>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</si>
  <si>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</si>
  <si>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</si>
  <si>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</si>
  <si>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</si>
  <si>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</si>
  <si>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</si>
  <si>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</si>
  <si>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</si>
  <si>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</si>
  <si>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</si>
  <si>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</si>
  <si>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</si>
  <si>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</si>
  <si>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</si>
  <si>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</si>
  <si>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</si>
  <si>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</si>
  <si>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</si>
  <si>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</si>
  <si>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</si>
  <si>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</si>
  <si>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</si>
  <si>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</si>
  <si>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</si>
  <si>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</si>
  <si>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</si>
  <si>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</si>
  <si>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</si>
  <si>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</si>
  <si>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</si>
  <si>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</si>
  <si>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</si>
  <si>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</si>
  <si>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</si>
  <si>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</si>
  <si>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</si>
  <si>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</si>
  <si>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</si>
  <si>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</si>
  <si>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</si>
  <si>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</si>
  <si>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</si>
  <si>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</si>
  <si>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</si>
  <si>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</si>
  <si>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</si>
  <si>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</si>
  <si>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</si>
  <si>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</si>
  <si>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</si>
  <si>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</si>
  <si>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</si>
  <si>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</si>
  <si>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</si>
  <si>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</si>
  <si>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</si>
  <si>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</si>
  <si>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</si>
  <si>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</si>
  <si>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</si>
  <si>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</si>
  <si>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</si>
  <si>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</si>
  <si>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</si>
  <si>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</si>
  <si>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</si>
  <si>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</si>
  <si>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</si>
  <si>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</si>
  <si>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</si>
  <si>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</si>
  <si>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</si>
  <si>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</si>
  <si>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</si>
  <si>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</si>
  <si>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</si>
  <si>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</si>
  <si>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</si>
  <si>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</si>
  <si>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</si>
  <si>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</si>
  <si>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</si>
  <si>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</si>
  <si>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</si>
  <si>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</si>
  <si>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</si>
  <si>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</si>
  <si>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</si>
  <si>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</si>
  <si>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</si>
  <si>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</si>
  <si>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</si>
  <si>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</si>
  <si>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</si>
  <si>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</si>
  <si>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</si>
  <si>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</si>
  <si>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</si>
  <si>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</si>
  <si>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</si>
  <si>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</si>
  <si>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</si>
  <si>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</si>
  <si>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</si>
  <si>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</si>
  <si>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</si>
  <si>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</si>
  <si>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</si>
  <si>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</si>
  <si>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</si>
  <si>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</si>
  <si>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</si>
  <si>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</si>
  <si>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</si>
  <si>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</si>
  <si>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</si>
  <si>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</si>
  <si>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</si>
  <si>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</si>
  <si>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</si>
  <si>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</si>
  <si>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</si>
  <si>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</si>
  <si>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</si>
  <si>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</si>
  <si>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</si>
  <si>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</si>
  <si>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</si>
  <si>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</si>
  <si>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</si>
  <si>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</si>
  <si>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</si>
  <si>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</si>
  <si>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</si>
  <si>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</si>
  <si>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</si>
  <si>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</si>
  <si>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</si>
  <si>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</si>
  <si>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</si>
  <si>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</si>
  <si>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</si>
  <si>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</si>
  <si>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</si>
  <si>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</si>
  <si>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</si>
  <si>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</si>
  <si>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</si>
  <si>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</si>
  <si>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</si>
  <si>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</si>
  <si>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</si>
  <si>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</si>
  <si>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</si>
  <si>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</si>
  <si>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</si>
  <si>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</si>
  <si>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</si>
  <si>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</si>
  <si>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</si>
  <si>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</si>
  <si>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</si>
  <si>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</si>
  <si>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</si>
  <si>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</si>
  <si>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</si>
  <si>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</si>
  <si>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</si>
  <si>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</si>
  <si>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</si>
  <si>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</si>
  <si>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</si>
  <si>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</si>
  <si>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</si>
  <si>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</si>
  <si>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</si>
  <si>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</si>
  <si>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</si>
  <si>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</si>
  <si>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</si>
  <si>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</si>
  <si>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</si>
  <si>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</si>
  <si>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</si>
  <si>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</si>
  <si>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</si>
  <si>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</si>
  <si>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</si>
  <si>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</si>
  <si>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</si>
  <si>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</si>
  <si>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</si>
  <si>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</si>
  <si>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</si>
  <si>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</si>
  <si>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</si>
  <si>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</si>
  <si>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</si>
  <si>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</si>
  <si>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</si>
  <si>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</si>
  <si>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</si>
  <si>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</si>
  <si>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</si>
  <si>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</si>
  <si>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</si>
  <si>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</si>
  <si>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</si>
  <si>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</si>
  <si>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</si>
  <si>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</si>
  <si>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</si>
  <si>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</si>
  <si>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</si>
  <si>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</si>
  <si>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</si>
  <si>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</si>
  <si>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</si>
  <si>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</si>
  <si>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</si>
  <si>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</si>
  <si>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</si>
  <si>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</si>
  <si>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</si>
  <si>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</si>
  <si>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</si>
  <si>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</si>
  <si>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</si>
  <si>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</si>
  <si>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</si>
  <si>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</si>
  <si>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</si>
  <si>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</si>
  <si>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</si>
  <si>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</si>
  <si>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</si>
  <si>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</si>
  <si>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</si>
  <si>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</si>
  <si>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</si>
  <si>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</si>
  <si>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</si>
  <si>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</si>
  <si>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</si>
  <si>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</si>
  <si>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</si>
  <si>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</si>
  <si>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</si>
  <si>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</si>
  <si>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</si>
  <si>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</si>
  <si>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</si>
  <si>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</si>
  <si>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</si>
  <si>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</si>
  <si>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</si>
  <si>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</si>
  <si>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</si>
  <si>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</si>
  <si>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</si>
  <si>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</si>
  <si>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</si>
  <si>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</si>
  <si>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</si>
  <si>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</si>
  <si>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</si>
  <si>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</si>
  <si>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</si>
  <si>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</si>
  <si>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</si>
  <si>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</si>
  <si>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</si>
  <si>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</si>
  <si>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</si>
  <si>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</si>
  <si>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</si>
  <si>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</si>
  <si>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</si>
  <si>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</si>
  <si>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</si>
  <si>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</si>
  <si>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</si>
  <si>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</si>
  <si>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</si>
  <si>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</si>
  <si>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</si>
  <si>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</si>
  <si>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</si>
  <si>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</si>
  <si>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</si>
  <si>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</si>
  <si>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</si>
  <si>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</si>
  <si>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</si>
  <si>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</si>
  <si>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</si>
  <si>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</si>
  <si>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</si>
  <si>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</si>
  <si>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</si>
  <si>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</si>
  <si>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</si>
  <si>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</si>
  <si>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</si>
  <si>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</si>
  <si>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</si>
  <si>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</si>
  <si>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</si>
  <si>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</si>
  <si>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</si>
  <si>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</si>
  <si>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</si>
  <si>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</si>
  <si>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</si>
  <si>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</si>
  <si>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</si>
  <si>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</si>
  <si>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</si>
  <si>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</si>
  <si>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</si>
  <si>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</si>
  <si>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</si>
  <si>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</si>
  <si>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</si>
  <si>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</si>
  <si>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</si>
  <si>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</si>
  <si>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</si>
  <si>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</si>
  <si>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</si>
  <si>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</si>
  <si>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</si>
  <si>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</si>
  <si>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</si>
  <si>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</si>
  <si>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</si>
  <si>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</si>
  <si>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</si>
  <si>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</si>
  <si>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</si>
  <si>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</si>
  <si>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</si>
  <si>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</si>
  <si>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</si>
  <si>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</si>
  <si>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</si>
  <si>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</si>
  <si>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</si>
  <si>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</si>
  <si>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</si>
  <si>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</si>
  <si>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</si>
  <si>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</si>
  <si>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</si>
  <si>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</si>
  <si>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</si>
  <si>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</si>
  <si>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</si>
  <si>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</si>
  <si>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</si>
  <si>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</si>
  <si>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</si>
  <si>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</si>
  <si>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</si>
  <si>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</si>
  <si>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</si>
  <si>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</si>
  <si>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</si>
  <si>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</si>
  <si>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</si>
  <si>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</si>
  <si>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</si>
  <si>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</si>
  <si>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</si>
  <si>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</si>
  <si>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</si>
  <si>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</si>
  <si>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</si>
  <si>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</si>
  <si>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</si>
  <si>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</si>
  <si>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</si>
  <si>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</si>
  <si>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</si>
  <si>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</si>
  <si>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</si>
  <si>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</si>
  <si>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</si>
  <si>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</si>
  <si>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</si>
  <si>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</si>
  <si>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</si>
  <si>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</si>
  <si>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</si>
  <si>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</si>
  <si>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</si>
  <si>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</si>
  <si>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</si>
  <si>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</si>
  <si>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</si>
  <si>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</si>
  <si>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</si>
  <si>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</si>
  <si>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</si>
  <si>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</si>
  <si>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</si>
  <si>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</si>
  <si>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</si>
  <si>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</si>
  <si>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</si>
  <si>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</si>
  <si>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</si>
  <si>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</si>
  <si>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</si>
  <si>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</si>
  <si>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</si>
  <si>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</si>
  <si>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</si>
  <si>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</si>
  <si>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</si>
  <si>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</si>
  <si>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</si>
  <si>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</si>
  <si>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</si>
  <si>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</si>
  <si>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</si>
  <si>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</si>
  <si>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</si>
  <si>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</si>
  <si>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</si>
  <si>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</si>
  <si>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</si>
  <si>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</si>
  <si>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</si>
  <si>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</si>
  <si>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</si>
  <si>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</si>
  <si>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</si>
  <si>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</si>
  <si>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</si>
  <si>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</si>
  <si>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</si>
  <si>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</si>
  <si>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</si>
  <si>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</si>
  <si>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</si>
  <si>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</si>
  <si>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</si>
  <si>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</si>
  <si>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</si>
  <si>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</si>
  <si>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</si>
  <si>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</si>
  <si>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</si>
  <si>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</si>
  <si>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</si>
  <si>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</si>
  <si>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</si>
  <si>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</si>
  <si>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</si>
  <si>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</si>
  <si>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</si>
  <si>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</si>
  <si>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</si>
  <si>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</si>
  <si>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</si>
  <si>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</si>
  <si>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</si>
  <si>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</si>
  <si>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</si>
  <si>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</si>
  <si>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</si>
  <si>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</si>
  <si>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</si>
  <si>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</si>
  <si>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</si>
  <si>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</si>
  <si>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</si>
  <si>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</si>
  <si>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</si>
  <si>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</si>
  <si>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</si>
  <si>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</si>
  <si>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</si>
  <si>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</si>
  <si>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</si>
  <si>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</si>
  <si>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</si>
  <si>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</si>
  <si>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</si>
  <si>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</si>
  <si>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</si>
  <si>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</si>
  <si>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</si>
  <si>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</si>
  <si>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</si>
  <si>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</si>
  <si>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</si>
  <si>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</si>
  <si>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</si>
  <si>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</si>
  <si>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</si>
  <si>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</si>
  <si>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</si>
  <si>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</si>
  <si>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</si>
  <si>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</si>
  <si>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</si>
  <si>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</si>
  <si>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</si>
  <si>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</si>
  <si>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</si>
  <si>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</si>
  <si>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</si>
  <si>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</si>
  <si>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</si>
  <si>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</si>
  <si>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</si>
  <si>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</si>
  <si>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</si>
  <si>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</si>
  <si>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</si>
  <si>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</si>
  <si>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</si>
  <si>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</si>
  <si>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</si>
  <si>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</si>
  <si>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</si>
  <si>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</si>
  <si>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</si>
  <si>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</si>
  <si>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</si>
  <si>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</si>
  <si>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</si>
  <si>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</si>
  <si>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</si>
  <si>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</si>
  <si>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</si>
  <si>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</si>
  <si>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</si>
  <si>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</si>
  <si>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</si>
  <si>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</si>
  <si>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</si>
  <si>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</si>
  <si>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</si>
  <si>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</si>
  <si>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</si>
  <si>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</si>
  <si>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</si>
  <si>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</si>
  <si>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</si>
  <si>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</si>
  <si>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</si>
  <si>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</si>
  <si>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</si>
  <si>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</si>
  <si>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</si>
  <si>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</si>
  <si>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</si>
  <si>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</si>
  <si>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</si>
  <si>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</si>
  <si>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</si>
  <si>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</si>
  <si>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</si>
  <si>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</si>
  <si>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</si>
  <si>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</si>
  <si>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</si>
  <si>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</si>
  <si>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</si>
  <si>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</si>
  <si>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</si>
  <si>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</si>
  <si>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</si>
  <si>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</si>
  <si>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</si>
  <si>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</si>
  <si>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</si>
  <si>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</si>
  <si>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</si>
  <si>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</si>
  <si>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</si>
  <si>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</si>
  <si>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</si>
  <si>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</si>
  <si>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</si>
  <si>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</si>
  <si>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</si>
  <si>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</si>
  <si>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</si>
  <si>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</si>
  <si>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</si>
  <si>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</si>
  <si>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</si>
  <si>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</si>
  <si>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</si>
  <si>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</si>
  <si>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</si>
  <si>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</si>
  <si>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</si>
  <si>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</si>
  <si>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</si>
  <si>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</si>
  <si>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</si>
  <si>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</si>
  <si>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</si>
  <si>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</si>
  <si>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</si>
  <si>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</si>
  <si>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</si>
  <si>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</si>
  <si>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</si>
  <si>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</si>
  <si>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</si>
  <si>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</si>
  <si>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</si>
  <si>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</si>
  <si>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</si>
  <si>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</si>
  <si>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</si>
  <si>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</si>
  <si>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</si>
  <si>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</si>
  <si>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</si>
  <si>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</si>
  <si>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</si>
  <si>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</si>
  <si>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</si>
  <si>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</si>
  <si>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</si>
  <si>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</si>
  <si>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</si>
  <si>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</si>
  <si>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</si>
  <si>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</si>
  <si>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</si>
  <si>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</si>
  <si>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</si>
  <si>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</si>
  <si>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</si>
  <si>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</si>
  <si>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</si>
  <si>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</si>
  <si>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</si>
  <si>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</si>
  <si>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</si>
  <si>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</si>
  <si>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</si>
  <si>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</si>
  <si>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</si>
  <si>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</si>
  <si>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</si>
  <si>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</si>
  <si>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</si>
  <si>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</si>
  <si>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</si>
  <si>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</si>
  <si>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</si>
  <si>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</si>
  <si>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</si>
  <si>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</si>
  <si>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</si>
  <si>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</si>
  <si>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</si>
  <si>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</si>
  <si>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</si>
  <si>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</si>
  <si>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</si>
  <si>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</si>
  <si>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</si>
  <si>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</si>
  <si>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</si>
  <si>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</si>
  <si>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</si>
  <si>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</si>
  <si>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</si>
  <si>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</si>
  <si>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</si>
  <si>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</si>
  <si>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</si>
  <si>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</si>
  <si>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</si>
  <si>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</si>
  <si>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</si>
  <si>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</si>
  <si>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</si>
  <si>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</si>
  <si>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</si>
  <si>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</si>
  <si>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</si>
  <si>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</si>
  <si>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</si>
  <si>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</si>
  <si>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</si>
  <si>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</si>
  <si>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</si>
  <si>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</si>
  <si>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</si>
  <si>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</si>
  <si>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</si>
  <si>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</si>
  <si>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</si>
  <si>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</si>
  <si>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</si>
  <si>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</si>
  <si>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</si>
  <si>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</si>
  <si>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</si>
  <si>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</si>
  <si>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</si>
  <si>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</si>
  <si>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</si>
  <si>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</si>
  <si>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</si>
  <si>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</si>
  <si>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</si>
  <si>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</si>
  <si>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</si>
  <si>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</si>
  <si>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</si>
  <si>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</si>
  <si>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</si>
  <si>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</si>
  <si>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</si>
  <si>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</si>
  <si>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</si>
  <si>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</si>
  <si>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</si>
  <si>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</si>
  <si>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</si>
  <si>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</si>
  <si>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</si>
  <si>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</si>
  <si>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</si>
  <si>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</si>
  <si>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</si>
  <si>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</si>
  <si>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</si>
  <si>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</si>
  <si>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</si>
  <si>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</si>
  <si>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</si>
  <si>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</si>
  <si>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</si>
  <si>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</si>
  <si>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</si>
  <si>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</si>
  <si>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</si>
  <si>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</si>
  <si>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</si>
  <si>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</si>
  <si>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</si>
  <si>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</si>
  <si>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</si>
  <si>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</si>
  <si>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</si>
  <si>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</si>
  <si>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</si>
  <si>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</si>
  <si>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</si>
  <si>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</si>
  <si>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</si>
  <si>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</si>
  <si>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</si>
  <si>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</si>
  <si>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</si>
  <si>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</si>
  <si>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</si>
  <si>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</si>
  <si>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</si>
  <si>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</si>
  <si>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</si>
  <si>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</si>
  <si>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</si>
  <si>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</si>
  <si>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</si>
  <si>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</si>
  <si>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</si>
  <si>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</si>
  <si>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</si>
  <si>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</si>
  <si>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</si>
  <si>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</si>
  <si>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</si>
  <si>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</si>
  <si>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</si>
  <si>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</si>
  <si>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</si>
  <si>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</si>
  <si>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</si>
  <si>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</si>
  <si>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</si>
  <si>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</si>
  <si>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</si>
  <si>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</si>
  <si>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</si>
  <si>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</si>
  <si>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</si>
  <si>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</si>
  <si>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</si>
  <si>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</si>
  <si>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</si>
  <si>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</si>
  <si>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</si>
  <si>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</si>
  <si>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</si>
  <si>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</si>
  <si>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</si>
  <si>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</si>
  <si>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</si>
  <si>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</si>
  <si>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</si>
  <si>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</si>
  <si>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</si>
  <si>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</si>
  <si>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</si>
  <si>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</si>
  <si>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</si>
  <si>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</si>
  <si>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</si>
  <si>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</si>
  <si>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</si>
  <si>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</si>
  <si>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</si>
  <si>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</si>
  <si>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</si>
  <si>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</si>
  <si>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</si>
  <si>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</si>
  <si>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</si>
  <si>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</si>
  <si>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</si>
  <si>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</si>
  <si>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</si>
  <si>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</si>
  <si>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</si>
  <si>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</si>
  <si>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</si>
  <si>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</si>
  <si>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</si>
  <si>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</si>
  <si>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</si>
  <si>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</si>
  <si>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</si>
  <si>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</si>
  <si>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</si>
  <si>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</si>
  <si>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</si>
  <si>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</si>
  <si>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</si>
  <si>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</si>
  <si>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</si>
  <si>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</si>
  <si>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</si>
  <si>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</si>
  <si>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</si>
  <si>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</si>
  <si>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</si>
  <si>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</si>
  <si>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</si>
  <si>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</si>
  <si>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</si>
  <si>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</si>
  <si>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</si>
  <si>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</si>
  <si>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</si>
  <si>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</si>
  <si>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</si>
  <si>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</si>
  <si>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</si>
  <si>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</si>
  <si>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</si>
  <si>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</si>
  <si>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</si>
  <si>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</si>
  <si>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</si>
  <si>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</si>
  <si>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</si>
  <si>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</si>
  <si>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</si>
  <si>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</si>
  <si>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</si>
  <si>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</si>
  <si>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</si>
  <si>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</si>
  <si>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</si>
  <si>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</si>
  <si>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</si>
  <si>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</si>
  <si>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</si>
  <si>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</si>
  <si>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</si>
  <si>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</si>
  <si>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</si>
  <si>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</si>
  <si>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</si>
  <si>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</si>
  <si>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</si>
  <si>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</si>
  <si>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</si>
  <si>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</si>
  <si>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</si>
  <si>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</si>
  <si>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</si>
  <si>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</si>
  <si>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</si>
  <si>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</si>
  <si>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</si>
  <si>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</si>
  <si>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</si>
  <si>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</si>
  <si>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</si>
  <si>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</si>
  <si>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</si>
  <si>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</si>
  <si>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</si>
  <si>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</si>
  <si>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</si>
  <si>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</si>
  <si>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</si>
  <si>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</si>
  <si>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</si>
  <si>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</si>
  <si>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</si>
  <si>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</si>
  <si>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</si>
  <si>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</si>
  <si>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</si>
  <si>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</si>
  <si>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</si>
  <si>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</si>
  <si>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</si>
  <si>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</si>
  <si>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</si>
  <si>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</si>
  <si>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</si>
  <si>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</si>
  <si>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</si>
  <si>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</si>
  <si>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</si>
  <si>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</si>
  <si>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</si>
  <si>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</si>
  <si>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</si>
  <si>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</si>
  <si>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</si>
  <si>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</si>
  <si>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</si>
  <si>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</si>
  <si>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</si>
  <si>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</si>
  <si>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</si>
  <si>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</si>
  <si>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</si>
  <si>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</si>
  <si>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</si>
  <si>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</si>
  <si>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</si>
  <si>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</si>
  <si>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</si>
  <si>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</si>
  <si>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</si>
  <si>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</si>
  <si>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</si>
  <si>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</si>
  <si>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</si>
  <si>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</si>
  <si>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</si>
  <si>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</si>
  <si>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</si>
  <si>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</si>
  <si>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</si>
  <si>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</si>
  <si>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</si>
  <si>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</si>
  <si>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</si>
  <si>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</si>
  <si>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</si>
  <si>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</si>
  <si>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</si>
  <si>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</si>
  <si>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</si>
  <si>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</si>
  <si>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</si>
  <si>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</si>
  <si>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</si>
  <si>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</si>
  <si>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</si>
  <si>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</si>
  <si>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</si>
  <si>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</si>
  <si>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</si>
  <si>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</si>
  <si>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</si>
  <si>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</si>
  <si>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</si>
  <si>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</si>
  <si>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</si>
  <si>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</si>
  <si>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</si>
  <si>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</si>
  <si>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</si>
  <si>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</si>
  <si>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</si>
  <si>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</si>
  <si>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</si>
  <si>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</si>
  <si>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</si>
  <si>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</si>
  <si>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</si>
  <si>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</si>
  <si>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</si>
  <si>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</si>
  <si>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</si>
  <si>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</si>
  <si>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</si>
  <si>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</si>
  <si>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</si>
  <si>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</si>
  <si>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</si>
  <si>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</si>
  <si>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</si>
  <si>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</si>
  <si>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</si>
  <si>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</si>
  <si>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</si>
  <si>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</si>
  <si>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</si>
  <si>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</si>
  <si>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</si>
  <si>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</si>
  <si>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</si>
  <si>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</si>
  <si>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</si>
  <si>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</si>
  <si>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</si>
  <si>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</si>
  <si>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</si>
  <si>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</si>
  <si>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</si>
  <si>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</si>
  <si>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</si>
  <si>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</si>
  <si>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</si>
  <si>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</si>
  <si>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</si>
  <si>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</si>
  <si>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</si>
  <si>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</si>
  <si>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</si>
  <si>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</si>
  <si>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</si>
  <si>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</si>
  <si>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</si>
  <si>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</si>
  <si>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</si>
  <si>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</si>
  <si>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</si>
  <si>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</si>
  <si>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</si>
  <si>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</si>
  <si>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</si>
  <si>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</si>
  <si>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</si>
  <si>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</si>
  <si>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</si>
  <si>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</si>
  <si>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</si>
  <si>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</si>
  <si>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</si>
  <si>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</si>
  <si>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</si>
  <si>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</si>
  <si>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</si>
  <si>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</si>
  <si>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</si>
  <si>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</si>
  <si>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</si>
  <si>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</si>
  <si>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</si>
  <si>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</si>
  <si>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</si>
  <si>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</si>
  <si>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</si>
  <si>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</si>
  <si>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</si>
  <si>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</si>
  <si>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</si>
  <si>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</si>
  <si>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</si>
  <si>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</si>
  <si>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</si>
  <si>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</si>
  <si>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</si>
  <si>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</si>
  <si>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</si>
  <si>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</si>
  <si>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</si>
  <si>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</si>
  <si>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</si>
  <si>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</si>
  <si>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</si>
  <si>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</si>
  <si>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</si>
  <si>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</si>
  <si>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</si>
  <si>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</si>
  <si>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</si>
  <si>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</si>
  <si>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</si>
  <si>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</si>
  <si>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</si>
  <si>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</si>
  <si>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</si>
  <si>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</si>
  <si>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</si>
  <si>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</si>
  <si>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</si>
  <si>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</si>
  <si>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</si>
  <si>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</si>
  <si>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</si>
  <si>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</si>
  <si>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</si>
  <si>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</si>
  <si>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</si>
  <si>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</si>
  <si>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</si>
  <si>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</si>
  <si>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</si>
  <si>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</si>
  <si>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</si>
  <si>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</si>
  <si>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</si>
  <si>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</si>
  <si>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</si>
  <si>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</si>
  <si>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</si>
  <si>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</si>
  <si>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</si>
  <si>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</si>
  <si>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</si>
  <si>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</si>
  <si>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</si>
  <si>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</si>
  <si>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</si>
  <si>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</si>
  <si>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</si>
  <si>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</si>
  <si>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</si>
  <si>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</si>
  <si>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</si>
  <si>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</si>
  <si>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</si>
  <si>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</si>
  <si>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</si>
  <si>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</si>
  <si>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</si>
  <si>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</si>
  <si>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</si>
  <si>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</si>
  <si>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</si>
  <si>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</si>
  <si>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</si>
  <si>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</si>
  <si>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</si>
  <si>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</si>
  <si>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</si>
  <si>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</si>
  <si>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</si>
  <si>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</si>
  <si>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</si>
  <si>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</si>
  <si>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</si>
  <si>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</si>
  <si>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</si>
  <si>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</si>
  <si>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</si>
  <si>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</si>
  <si>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</si>
  <si>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</si>
  <si>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</si>
  <si>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</si>
  <si>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</si>
  <si>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</si>
  <si>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</si>
  <si>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</si>
  <si>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</si>
  <si>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</si>
  <si>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</si>
  <si>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</si>
  <si>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</si>
  <si>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</si>
  <si>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</si>
  <si>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</si>
  <si>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</si>
  <si>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</si>
  <si>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</si>
  <si>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</si>
  <si>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</si>
  <si>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</si>
  <si>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</si>
  <si>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</si>
  <si>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</si>
  <si>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</si>
  <si>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</si>
  <si>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</si>
  <si>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</si>
  <si>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</si>
  <si>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</si>
  <si>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</si>
  <si>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</si>
  <si>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</si>
  <si>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</si>
  <si>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</si>
  <si>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</si>
  <si>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</si>
  <si>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</si>
  <si>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</si>
  <si>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</si>
  <si>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</si>
  <si>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</si>
  <si>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</si>
  <si>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</si>
  <si>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</si>
  <si>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</si>
  <si>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</si>
  <si>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</si>
  <si>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</si>
  <si>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</si>
  <si>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</si>
  <si>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</si>
  <si>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</si>
  <si>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</si>
  <si>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</si>
  <si>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</si>
  <si>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</si>
  <si>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</si>
  <si>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</si>
  <si>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</si>
  <si>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</si>
  <si>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</si>
  <si>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</si>
  <si>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</si>
  <si>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</si>
  <si>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</si>
  <si>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</si>
  <si>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</si>
  <si>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</si>
  <si>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</si>
  <si>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</si>
  <si>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</si>
  <si>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</si>
  <si>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</si>
  <si>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</si>
  <si>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</si>
  <si>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</si>
  <si>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</si>
  <si>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</si>
  <si>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</si>
  <si>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</si>
  <si>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</si>
  <si>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</si>
  <si>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</si>
  <si>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</si>
  <si>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</si>
  <si>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</si>
  <si>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</si>
  <si>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</si>
  <si>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</si>
  <si>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</si>
  <si>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</si>
  <si>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</si>
  <si>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</si>
  <si>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</si>
  <si>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</si>
  <si>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</si>
  <si>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</si>
  <si>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</si>
  <si>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</si>
  <si>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</si>
  <si>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</si>
  <si>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</si>
  <si>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</si>
  <si>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</si>
  <si>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</si>
  <si>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</si>
  <si>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</si>
  <si>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</si>
  <si>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</si>
  <si>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</si>
  <si>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</si>
  <si>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</si>
  <si>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</si>
  <si>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</si>
  <si>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</si>
  <si>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</si>
  <si>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</si>
  <si>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</si>
  <si>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</si>
  <si>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</si>
  <si>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</si>
  <si>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</si>
  <si>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</si>
  <si>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</si>
  <si>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</si>
  <si>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</si>
  <si>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</si>
  <si>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</si>
  <si>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</si>
  <si>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</si>
  <si>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</si>
  <si>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</si>
  <si>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</si>
  <si>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</si>
  <si>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</si>
  <si>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</si>
  <si>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</si>
  <si>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</si>
  <si>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</si>
  <si>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</si>
  <si>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</si>
  <si>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</si>
  <si>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</si>
  <si>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</si>
  <si>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</si>
  <si>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</si>
  <si>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</si>
  <si>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</si>
  <si>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</si>
  <si>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</si>
  <si>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</si>
  <si>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</si>
  <si>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</si>
  <si>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</si>
  <si>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</si>
  <si>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</si>
  <si>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</si>
  <si>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</si>
  <si>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</si>
  <si>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</si>
  <si>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</si>
  <si>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</si>
  <si>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</si>
  <si>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</si>
  <si>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</si>
  <si>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</si>
  <si>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</si>
  <si>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</si>
  <si>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</si>
  <si>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</si>
  <si>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</si>
  <si>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</si>
  <si>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</si>
  <si>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</si>
  <si>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</si>
  <si>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</si>
  <si>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</si>
  <si>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</si>
  <si>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</si>
  <si>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</si>
  <si>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</si>
  <si>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</si>
  <si>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</si>
  <si>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</si>
  <si>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</si>
  <si>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</si>
  <si>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</si>
  <si>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</si>
  <si>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</si>
  <si>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</si>
  <si>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</si>
  <si>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</si>
  <si>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</si>
  <si>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</si>
  <si>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</si>
  <si>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</si>
  <si>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</si>
  <si>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</si>
  <si>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</si>
  <si>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</si>
  <si>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</si>
  <si>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</si>
  <si>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</si>
  <si>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</si>
  <si>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</si>
  <si>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</si>
  <si>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</si>
  <si>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</si>
  <si>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</si>
  <si>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</si>
  <si>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</si>
  <si>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</si>
  <si>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</si>
  <si>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</si>
  <si>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</si>
  <si>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</si>
  <si>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</si>
  <si>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</si>
  <si>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</si>
  <si>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</si>
  <si>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</si>
  <si>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</si>
  <si>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</si>
  <si>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</si>
  <si>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</si>
  <si>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</si>
  <si>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</si>
  <si>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</si>
  <si>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</si>
  <si>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</si>
  <si>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</si>
  <si>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</si>
  <si>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</si>
  <si>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</si>
  <si>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</si>
  <si>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</si>
  <si>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</si>
  <si>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</si>
  <si>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</si>
  <si>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</si>
  <si>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</si>
  <si>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</si>
  <si>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</si>
  <si>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</si>
  <si>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</si>
  <si>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</si>
  <si>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</si>
  <si>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</si>
  <si>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</si>
  <si>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</si>
  <si>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</si>
  <si>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</si>
  <si>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</si>
  <si>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</si>
  <si>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</si>
  <si>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</si>
  <si>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</si>
  <si>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</si>
  <si>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</si>
  <si>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</si>
  <si>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</si>
  <si>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</si>
  <si>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</si>
  <si>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</si>
  <si>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</si>
  <si>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</si>
  <si>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</si>
  <si>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</si>
  <si>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</si>
  <si>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</si>
  <si>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</si>
  <si>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</si>
  <si>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</si>
  <si>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</si>
  <si>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</si>
  <si>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</si>
  <si>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</si>
  <si>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</si>
  <si>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</si>
  <si>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</si>
  <si>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</si>
  <si>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</si>
  <si>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</si>
  <si>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</si>
  <si>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</si>
  <si>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</si>
  <si>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</si>
  <si>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</si>
  <si>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</si>
  <si>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</si>
  <si>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</si>
  <si>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</si>
  <si>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</si>
  <si>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</si>
  <si>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</si>
  <si>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</si>
  <si>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</si>
  <si>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</si>
  <si>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</si>
  <si>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</si>
  <si>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</si>
  <si>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</si>
  <si>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</si>
  <si>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</si>
  <si>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</si>
  <si>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</si>
  <si>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</si>
  <si>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</si>
  <si>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</si>
  <si>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</si>
  <si>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</si>
  <si>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</si>
  <si>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</si>
  <si>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</si>
  <si>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</si>
  <si>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</si>
  <si>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</si>
  <si>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</si>
  <si>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</si>
  <si>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</si>
  <si>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</si>
  <si>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</si>
  <si>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</si>
  <si>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</si>
  <si>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</si>
  <si>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</si>
  <si>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</si>
  <si>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</si>
  <si>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</si>
  <si>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</si>
  <si>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</si>
  <si>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</si>
  <si>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</si>
  <si>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</si>
  <si>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</si>
  <si>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</si>
  <si>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</si>
  <si>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</si>
  <si>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</si>
  <si>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</si>
  <si>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</si>
  <si>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</si>
  <si>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</si>
  <si>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</si>
  <si>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</si>
  <si>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</si>
  <si>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</si>
  <si>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</si>
  <si>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</si>
  <si>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</si>
  <si>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</si>
  <si>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</si>
  <si>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</si>
  <si>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</si>
  <si>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</si>
  <si>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</si>
  <si>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</si>
  <si>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</si>
  <si>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</si>
  <si>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</si>
  <si>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</si>
  <si>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</si>
  <si>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</si>
  <si>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</si>
  <si>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</si>
  <si>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</si>
  <si>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</si>
  <si>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</si>
  <si>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</si>
  <si>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</si>
  <si>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</si>
  <si>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</si>
  <si>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</si>
  <si>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</si>
  <si>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</si>
  <si>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</si>
  <si>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</si>
  <si>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</si>
  <si>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</si>
  <si>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</si>
  <si>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</si>
  <si>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</si>
  <si>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</si>
  <si>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</si>
  <si>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</si>
  <si>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</si>
  <si>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</si>
  <si>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</si>
  <si>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</si>
  <si>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</si>
  <si>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</si>
  <si>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</si>
  <si>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</si>
  <si>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</si>
  <si>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</si>
  <si>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</si>
  <si>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</si>
  <si>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</si>
  <si>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</si>
  <si>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</si>
  <si>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</si>
  <si>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</si>
  <si>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</si>
  <si>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</si>
  <si>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</si>
  <si>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</si>
  <si>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</si>
  <si>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</si>
  <si>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</si>
  <si>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</si>
  <si>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</si>
  <si>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</si>
  <si>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</si>
  <si>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</si>
  <si>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</si>
  <si>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</si>
  <si>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</si>
  <si>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</si>
  <si>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</si>
  <si>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</si>
  <si>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</si>
  <si>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</si>
  <si>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</si>
  <si>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</si>
  <si>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</si>
  <si>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</si>
  <si>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</si>
  <si>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</si>
  <si>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</si>
  <si>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</si>
  <si>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</si>
  <si>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</si>
  <si>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</si>
  <si>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</si>
  <si>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</si>
  <si>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</si>
  <si>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</si>
  <si>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</si>
  <si>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</si>
  <si>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</si>
  <si>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</si>
  <si>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</si>
  <si>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</si>
  <si>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</si>
  <si>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</si>
  <si>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</si>
  <si>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</si>
  <si>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</si>
  <si>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</si>
  <si>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</si>
  <si>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</si>
  <si>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</si>
  <si>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</si>
  <si>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</si>
  <si>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</si>
  <si>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</si>
  <si>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</si>
  <si>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</si>
  <si>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</si>
  <si>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</si>
  <si>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</si>
  <si>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</si>
  <si>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</si>
  <si>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</si>
  <si>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</si>
  <si>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</si>
  <si>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</si>
  <si>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</si>
  <si>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</si>
  <si>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</si>
  <si>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</si>
  <si>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</si>
  <si>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</si>
  <si>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</si>
  <si>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</si>
  <si>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</si>
  <si>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</si>
  <si>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</si>
  <si>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</si>
  <si>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</si>
  <si>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</si>
  <si>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</si>
  <si>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</si>
  <si>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</si>
  <si>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</si>
  <si>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</si>
  <si>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</si>
  <si>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</si>
  <si>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</si>
  <si>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</si>
  <si>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</si>
  <si>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</si>
  <si>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</si>
  <si>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</si>
  <si>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</si>
  <si>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</si>
  <si>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</si>
  <si>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</si>
  <si>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</si>
  <si>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</si>
  <si>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</si>
  <si>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</si>
  <si>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</si>
  <si>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</si>
  <si>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</si>
  <si>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</si>
  <si>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</si>
  <si>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</si>
  <si>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</si>
  <si>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</si>
  <si>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</si>
  <si>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</si>
  <si>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</si>
  <si>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</si>
  <si>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</si>
  <si>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</si>
  <si>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</si>
  <si>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</si>
  <si>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</si>
  <si>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</si>
  <si>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</si>
  <si>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</si>
  <si>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</si>
  <si>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</si>
  <si>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</si>
  <si>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</si>
  <si>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</si>
  <si>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</si>
  <si>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</si>
  <si>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</si>
  <si>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</si>
  <si>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</si>
  <si>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</si>
  <si>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</si>
  <si>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</si>
  <si>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</si>
  <si>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</si>
  <si>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</si>
  <si>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</si>
  <si>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</si>
  <si>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</si>
  <si>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</si>
  <si>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</si>
  <si>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</si>
  <si>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</si>
  <si>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</si>
  <si>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</si>
  <si>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</si>
  <si>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</si>
  <si>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</si>
  <si>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</si>
  <si>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</si>
  <si>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</si>
  <si>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</si>
  <si>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</si>
  <si>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</si>
  <si>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</si>
  <si>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</si>
  <si>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</si>
  <si>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</si>
  <si>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</si>
  <si>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</si>
  <si>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</si>
  <si>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</si>
  <si>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</si>
  <si>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</si>
  <si>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</si>
  <si>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</si>
  <si>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</si>
  <si>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</si>
  <si>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</si>
  <si>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</si>
  <si>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</si>
  <si>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</si>
  <si>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</si>
  <si>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</si>
  <si>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</si>
  <si>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</si>
  <si>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</si>
  <si>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</si>
  <si>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</si>
  <si>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</si>
  <si>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</si>
  <si>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</si>
  <si>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</si>
  <si>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</si>
  <si>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</si>
  <si>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</si>
  <si>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</si>
  <si>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</si>
  <si>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</si>
  <si>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</si>
  <si>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</si>
  <si>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</si>
  <si>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</si>
  <si>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</si>
  <si>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</si>
  <si>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</si>
  <si>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</si>
  <si>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</si>
  <si>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</si>
  <si>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</si>
  <si>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</si>
  <si>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</si>
  <si>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</si>
  <si>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</si>
  <si>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</si>
  <si>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</si>
  <si>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</si>
  <si>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</si>
  <si>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</si>
  <si>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</si>
  <si>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</si>
  <si>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</si>
  <si>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</si>
  <si>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</si>
  <si>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</si>
  <si>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</si>
  <si>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</si>
  <si>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</si>
  <si>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</si>
  <si>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</si>
  <si>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</si>
  <si>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</si>
  <si>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</si>
  <si>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</si>
  <si>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</si>
  <si>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</si>
  <si>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</si>
  <si>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</si>
  <si>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</si>
  <si>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</si>
  <si>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</si>
  <si>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</si>
  <si>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</si>
  <si>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</si>
  <si>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</si>
  <si>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</si>
  <si>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</si>
  <si>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</si>
  <si>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</si>
  <si>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</si>
  <si>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</si>
  <si>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</si>
  <si>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</si>
  <si>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</si>
  <si>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</si>
  <si>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</si>
  <si>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</si>
  <si>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</si>
  <si>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</si>
  <si>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</si>
  <si>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</si>
  <si>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</si>
  <si>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</si>
  <si>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</si>
  <si>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</si>
  <si>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</si>
  <si>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</si>
  <si>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</si>
  <si>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</si>
  <si>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</si>
  <si>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</si>
  <si>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</si>
  <si>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</si>
  <si>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</si>
  <si>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</si>
  <si>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</si>
  <si>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</si>
  <si>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</si>
  <si>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</si>
  <si>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</si>
  <si>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</si>
  <si>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</si>
  <si>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</si>
  <si>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</si>
  <si>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</si>
  <si>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</si>
  <si>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</si>
  <si>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</si>
  <si>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</si>
  <si>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</si>
  <si>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</si>
  <si>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</si>
  <si>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</si>
  <si>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</si>
  <si>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</si>
  <si>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</si>
  <si>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</si>
  <si>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</si>
  <si>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</si>
  <si>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</si>
  <si>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</si>
  <si>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</si>
  <si>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</si>
  <si>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</si>
  <si>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</si>
  <si>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</si>
  <si>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</si>
  <si>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</si>
  <si>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</si>
  <si>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</si>
  <si>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</si>
  <si>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</si>
  <si>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</si>
  <si>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</si>
  <si>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</si>
  <si>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</si>
  <si>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</si>
  <si>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</si>
  <si>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</si>
  <si>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</si>
  <si>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</si>
  <si>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</si>
  <si>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</si>
  <si>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</si>
  <si>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</si>
  <si>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</si>
  <si>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</si>
  <si>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</si>
  <si>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</si>
  <si>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</si>
  <si>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</si>
  <si>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</si>
  <si>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</si>
  <si>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</si>
  <si>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</si>
  <si>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</si>
  <si>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</si>
  <si>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</si>
  <si>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</si>
  <si>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</si>
  <si>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</si>
  <si>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</si>
  <si>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</si>
  <si>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</si>
  <si>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</si>
  <si>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</si>
  <si>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</si>
  <si>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</si>
  <si>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</si>
  <si>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</si>
  <si>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</si>
  <si>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</si>
  <si>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</si>
  <si>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</si>
  <si>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</si>
  <si>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</si>
  <si>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</si>
  <si>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</si>
  <si>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</si>
  <si>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</si>
  <si>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</si>
  <si>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</si>
  <si>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</si>
  <si>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</si>
  <si>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</si>
  <si>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</si>
  <si>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</si>
  <si>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</si>
  <si>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</si>
  <si>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</si>
  <si>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</si>
  <si>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</si>
  <si>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</si>
  <si>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</si>
  <si>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</si>
  <si>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</si>
  <si>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</si>
  <si>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</si>
  <si>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</si>
  <si>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</si>
  <si>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</si>
  <si>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</si>
  <si>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</si>
  <si>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</si>
  <si>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</si>
  <si>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</si>
  <si>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</si>
  <si>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</si>
  <si>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</si>
  <si>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</si>
  <si>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</si>
  <si>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</si>
  <si>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</si>
  <si>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</si>
  <si>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</si>
  <si>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</si>
  <si>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</si>
  <si>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</si>
  <si>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</si>
  <si>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</si>
  <si>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</si>
  <si>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</si>
  <si>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</si>
  <si>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</si>
  <si>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</si>
  <si>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</si>
  <si>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</si>
  <si>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</si>
  <si>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</si>
  <si>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</si>
  <si>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</si>
  <si>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</si>
  <si>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</si>
  <si>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</si>
  <si>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</si>
  <si>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</si>
  <si>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</si>
  <si>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</si>
  <si>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</si>
  <si>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</si>
  <si>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</si>
  <si>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</si>
  <si>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</si>
  <si>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</si>
  <si>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</si>
  <si>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</si>
  <si>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</si>
  <si>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</si>
  <si>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</si>
  <si>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</si>
  <si>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</si>
  <si>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</si>
  <si>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</si>
  <si>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</si>
  <si>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</si>
  <si>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</si>
  <si>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</si>
  <si>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</si>
  <si>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</si>
  <si>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</si>
  <si>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</si>
  <si>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</si>
  <si>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</si>
  <si>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</si>
  <si>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</si>
  <si>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</si>
  <si>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</si>
  <si>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</si>
  <si>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</si>
  <si>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</si>
  <si>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</si>
  <si>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</si>
  <si>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</si>
  <si>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</si>
  <si>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</si>
  <si>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</si>
  <si>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</si>
  <si>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</si>
  <si>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</si>
  <si>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</si>
  <si>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</si>
  <si>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</si>
  <si>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</si>
  <si>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</si>
  <si>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</si>
  <si>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</si>
  <si>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</si>
  <si>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</si>
  <si>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</si>
  <si>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</si>
  <si>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</si>
  <si>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</si>
  <si>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</si>
  <si>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</si>
  <si>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</si>
  <si>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</si>
  <si>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</si>
  <si>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</si>
  <si>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</si>
  <si>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</si>
  <si>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</si>
  <si>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</si>
  <si>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</si>
  <si>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</si>
  <si>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</si>
  <si>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</si>
  <si>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</si>
  <si>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</si>
  <si>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</si>
  <si>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</si>
  <si>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</si>
  <si>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</si>
  <si>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</si>
  <si>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</si>
  <si>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</si>
  <si>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</si>
  <si>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</si>
  <si>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</si>
  <si>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</si>
  <si>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</si>
  <si>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</si>
  <si>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</si>
  <si>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</si>
  <si>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</si>
  <si>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</si>
  <si>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</si>
  <si>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</si>
  <si>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</si>
  <si>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</si>
  <si>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</si>
  <si>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</si>
  <si>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</si>
  <si>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</si>
  <si>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</si>
  <si>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</si>
  <si>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</si>
  <si>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</si>
  <si>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</si>
  <si>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</si>
  <si>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</si>
  <si>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</si>
  <si>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</si>
  <si>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</si>
  <si>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</si>
  <si>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</si>
  <si>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</si>
  <si>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</si>
  <si>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</si>
  <si>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</si>
  <si>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</si>
  <si>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</si>
  <si>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</si>
  <si>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</si>
  <si>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</si>
  <si>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</si>
  <si>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</si>
  <si>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</si>
  <si>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</si>
  <si>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</si>
  <si>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</si>
  <si>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</si>
  <si>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</si>
  <si>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</si>
  <si>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</si>
  <si>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</si>
  <si>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</si>
  <si>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</si>
  <si>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</si>
  <si>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</si>
  <si>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</si>
  <si>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</si>
  <si>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</si>
  <si>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</si>
  <si>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</si>
  <si>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</si>
  <si>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</si>
  <si>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</si>
  <si>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</si>
  <si>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</si>
  <si>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</si>
  <si>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</si>
  <si>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</si>
  <si>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</si>
  <si>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</si>
  <si>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</si>
  <si>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</si>
  <si>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</si>
  <si>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</si>
  <si>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</si>
  <si>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</si>
  <si>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</si>
  <si>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</si>
  <si>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</si>
  <si>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</si>
  <si>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</si>
  <si>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</si>
  <si>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</si>
  <si>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</si>
  <si>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</si>
  <si>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</si>
  <si>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</si>
  <si>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</si>
  <si>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</si>
  <si>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</si>
  <si>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</si>
  <si>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</si>
  <si>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</si>
  <si>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</si>
  <si>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</si>
  <si>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</si>
  <si>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</si>
  <si>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</si>
  <si>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</si>
  <si>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</si>
  <si>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</si>
  <si>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</si>
  <si>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</si>
  <si>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</si>
  <si>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</si>
  <si>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</si>
  <si>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</si>
  <si>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</si>
  <si>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</si>
  <si>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</si>
  <si>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</si>
  <si>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</si>
  <si>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</si>
  <si>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</si>
  <si>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</si>
  <si>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</si>
  <si>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</si>
  <si>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</si>
  <si>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</si>
  <si>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</si>
  <si>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</si>
  <si>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</si>
  <si>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</si>
  <si>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</si>
  <si>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</si>
  <si>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</si>
  <si>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</si>
  <si>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</si>
  <si>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</si>
  <si>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</si>
  <si>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</si>
  <si>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</si>
  <si>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</si>
  <si>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</si>
  <si>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</si>
  <si>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</si>
  <si>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</si>
  <si>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</si>
  <si>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</si>
  <si>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</si>
  <si>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</si>
  <si>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</si>
  <si>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</si>
  <si>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</si>
  <si>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</si>
  <si>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</si>
  <si>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</si>
  <si>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</si>
  <si>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</si>
  <si>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</si>
  <si>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</si>
  <si>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</si>
  <si>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</si>
  <si>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</si>
  <si>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</si>
  <si>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</si>
  <si>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</si>
  <si>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</si>
  <si>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</si>
  <si>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</si>
  <si>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</si>
  <si>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</si>
  <si>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</si>
  <si>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</si>
  <si>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</si>
  <si>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</si>
  <si>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</si>
  <si>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</si>
  <si>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</si>
  <si>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</si>
  <si>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</si>
  <si>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</si>
  <si>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</si>
  <si>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</si>
  <si>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</si>
  <si>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</si>
  <si>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</si>
  <si>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</si>
  <si>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</si>
  <si>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</si>
  <si>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</si>
  <si>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</si>
  <si>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</si>
  <si>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</si>
  <si>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</si>
  <si>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</si>
  <si>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</si>
  <si>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</si>
  <si>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</si>
  <si>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</si>
  <si>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</si>
  <si>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</si>
  <si>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</si>
  <si>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</si>
  <si>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</si>
  <si>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</si>
  <si>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</si>
  <si>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</si>
  <si>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</si>
  <si>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</si>
  <si>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</si>
  <si>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</si>
  <si>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</si>
  <si>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</si>
  <si>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</si>
  <si>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</si>
  <si>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</si>
  <si>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</si>
  <si>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</si>
  <si>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</si>
  <si>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</si>
  <si>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</si>
  <si>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</si>
  <si>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</si>
  <si>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</si>
  <si>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</si>
  <si>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</si>
  <si>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</si>
  <si>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</si>
  <si>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</si>
  <si>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</si>
  <si>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</si>
  <si>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</si>
  <si>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</si>
  <si>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</si>
  <si>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</si>
  <si>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</si>
  <si>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</si>
  <si>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</si>
  <si>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</si>
  <si>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</si>
  <si>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</si>
  <si>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</si>
  <si>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</si>
  <si>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</si>
  <si>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</si>
  <si>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</si>
  <si>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</si>
  <si>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</si>
  <si>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</si>
  <si>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</si>
  <si>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</si>
  <si>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</si>
  <si>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</si>
  <si>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</si>
  <si>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</si>
  <si>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</si>
  <si>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</si>
  <si>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</si>
  <si>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</si>
  <si>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</si>
  <si>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</si>
  <si>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</si>
  <si>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</si>
  <si>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</si>
  <si>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</si>
  <si>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</si>
  <si>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</si>
  <si>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</si>
  <si>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</si>
  <si>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</si>
  <si>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</si>
  <si>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</si>
  <si>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</si>
  <si>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</si>
  <si>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</si>
  <si>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</si>
  <si>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</si>
  <si>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</si>
  <si>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</si>
  <si>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</si>
  <si>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</si>
  <si>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</si>
  <si>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</si>
  <si>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</si>
  <si>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</si>
  <si>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</si>
  <si>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</si>
  <si>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</si>
  <si>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</si>
  <si>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</si>
  <si>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</si>
  <si>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</si>
  <si>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</si>
  <si>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</si>
  <si>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</si>
  <si>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</si>
  <si>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</si>
  <si>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</si>
  <si>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</si>
  <si>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</si>
  <si>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</si>
  <si>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</si>
  <si>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</si>
  <si>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</si>
  <si>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</si>
  <si>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</si>
  <si>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</si>
  <si>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</si>
  <si>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</si>
  <si>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</si>
  <si>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</si>
  <si>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</si>
  <si>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</si>
  <si>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</si>
  <si>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</si>
  <si>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</si>
  <si>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</si>
  <si>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</si>
  <si>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</si>
  <si>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</si>
  <si>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</si>
  <si>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</si>
  <si>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</si>
  <si>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</si>
  <si>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</si>
  <si>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</si>
  <si>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</si>
  <si>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</si>
  <si>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</si>
  <si>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</si>
  <si>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</si>
  <si>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</si>
  <si>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</si>
  <si>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</si>
  <si>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</si>
  <si>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</si>
  <si>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</si>
  <si>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</si>
  <si>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</si>
  <si>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</si>
  <si>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</si>
  <si>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</si>
  <si>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</si>
  <si>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</si>
  <si>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</si>
  <si>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</si>
  <si>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</si>
  <si>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</si>
  <si>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</si>
  <si>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</si>
  <si>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</si>
  <si>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</si>
  <si>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</si>
  <si>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</si>
  <si>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</si>
  <si>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</si>
  <si>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</si>
  <si>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</si>
  <si>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</si>
  <si>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</si>
  <si>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</si>
  <si>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</si>
  <si>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</si>
  <si>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</si>
  <si>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</si>
  <si>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</si>
  <si>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</si>
  <si>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</si>
  <si>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</si>
  <si>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</si>
  <si>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</si>
  <si>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</si>
  <si>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</si>
  <si>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</si>
  <si>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</si>
  <si>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</si>
  <si>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</si>
  <si>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</si>
  <si>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</si>
  <si>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</si>
  <si>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</si>
  <si>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</si>
  <si>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</si>
  <si>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</si>
  <si>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</si>
  <si>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</si>
  <si>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</si>
  <si>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</si>
  <si>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</si>
  <si>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</si>
  <si>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</si>
  <si>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</si>
  <si>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</si>
  <si>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</si>
  <si>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</si>
  <si>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</si>
  <si>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</si>
  <si>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</si>
  <si>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</si>
  <si>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</si>
  <si>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</si>
  <si>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</si>
  <si>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</si>
  <si>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</si>
  <si>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</si>
  <si>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</si>
  <si>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</si>
  <si>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</si>
  <si>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</si>
  <si>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</si>
  <si>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</si>
  <si>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</si>
  <si>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</si>
  <si>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</si>
  <si>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</si>
  <si>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</si>
  <si>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</si>
  <si>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</si>
  <si>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</si>
  <si>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</si>
  <si>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</si>
  <si>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</si>
  <si>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</si>
  <si>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</si>
  <si>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</si>
  <si>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</si>
  <si>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</si>
  <si>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</si>
  <si>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</si>
  <si>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</si>
  <si>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</si>
  <si>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</si>
  <si>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</si>
  <si>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</si>
  <si>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</si>
  <si>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</si>
  <si>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</si>
  <si>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</si>
  <si>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</si>
  <si>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</si>
  <si>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</si>
  <si>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</si>
  <si>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</si>
  <si>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</si>
  <si>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</si>
  <si>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</si>
  <si>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</si>
  <si>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</si>
  <si>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</si>
  <si>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</si>
  <si>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</si>
  <si>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</si>
  <si>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</si>
  <si>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</si>
  <si>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</si>
  <si>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</si>
  <si>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</si>
  <si>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</si>
  <si>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</si>
  <si>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</si>
  <si>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</si>
  <si>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</si>
  <si>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</si>
  <si>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</si>
  <si>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</si>
  <si>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</si>
  <si>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</si>
  <si>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</si>
  <si>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</si>
  <si>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</si>
  <si>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</si>
  <si>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</si>
  <si>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</si>
  <si>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</si>
  <si>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</si>
  <si>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</si>
  <si>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</si>
  <si>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</si>
  <si>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</si>
  <si>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</si>
  <si>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</si>
  <si>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</si>
  <si>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</si>
  <si>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</si>
  <si>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</si>
  <si>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</si>
  <si>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</si>
  <si>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</si>
  <si>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</si>
  <si>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</si>
  <si>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</si>
  <si>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</si>
  <si>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</si>
  <si>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</si>
  <si>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</si>
  <si>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</si>
  <si>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</si>
  <si>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</si>
  <si>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</si>
  <si>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</si>
  <si>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</si>
  <si>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</si>
  <si>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</si>
  <si>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</si>
  <si>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</si>
  <si>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</si>
  <si>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</si>
  <si>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</si>
  <si>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</si>
  <si>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</si>
  <si>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</si>
  <si>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</si>
  <si>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</si>
  <si>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</si>
  <si>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</si>
  <si>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</si>
  <si>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</si>
  <si>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</si>
  <si>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</si>
  <si>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</si>
  <si>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</si>
  <si>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</si>
  <si>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</si>
  <si>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</si>
  <si>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</si>
  <si>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</si>
  <si>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</si>
  <si>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</si>
  <si>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</si>
  <si>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</si>
  <si>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</si>
  <si>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</si>
  <si>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</si>
  <si>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</si>
  <si>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</si>
  <si>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</si>
  <si>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</si>
  <si>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</si>
  <si>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</si>
  <si>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</si>
  <si>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</si>
  <si>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</si>
  <si>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</si>
  <si>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</si>
  <si>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</si>
  <si>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</si>
  <si>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</si>
  <si>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</si>
  <si>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</si>
  <si>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</si>
  <si>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</si>
  <si>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</si>
  <si>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</si>
  <si>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</si>
  <si>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</si>
  <si>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</si>
  <si>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</si>
  <si>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</si>
  <si>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</si>
  <si>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</si>
  <si>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</si>
  <si>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</si>
  <si>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</si>
  <si>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</si>
  <si>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</si>
  <si>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</si>
  <si>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</si>
  <si>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</si>
  <si>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</si>
  <si>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</si>
  <si>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</si>
  <si>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</si>
  <si>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</si>
  <si>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</si>
  <si>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</si>
  <si>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</si>
  <si>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</si>
  <si>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</si>
  <si>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</si>
  <si>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</si>
  <si>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</si>
  <si>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</si>
  <si>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</si>
  <si>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</si>
  <si>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</si>
  <si>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</si>
  <si>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</si>
  <si>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</si>
  <si>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</si>
  <si>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</si>
  <si>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</si>
  <si>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</si>
  <si>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</si>
  <si>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</si>
  <si>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</si>
  <si>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</si>
  <si>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</si>
  <si>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</si>
  <si>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</si>
  <si>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</si>
  <si>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</si>
  <si>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</si>
  <si>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</si>
  <si>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</si>
  <si>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</si>
  <si>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</si>
  <si>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</si>
  <si>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</si>
  <si>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</si>
  <si>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</si>
  <si>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</si>
  <si>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</si>
  <si>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</si>
  <si>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</si>
  <si>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</si>
  <si>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</si>
  <si>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</si>
  <si>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</si>
  <si>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</si>
  <si>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</si>
  <si>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</si>
  <si>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</si>
  <si>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</si>
  <si>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</si>
  <si>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</si>
  <si>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</si>
  <si>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</si>
  <si>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</si>
  <si>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</si>
  <si>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</si>
  <si>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</si>
  <si>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</si>
  <si>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</si>
  <si>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</si>
  <si>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</si>
  <si>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</si>
  <si>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</si>
  <si>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</si>
  <si>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</si>
  <si>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</si>
  <si>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</si>
  <si>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</si>
  <si>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</si>
  <si>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</si>
  <si>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</si>
  <si>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</si>
  <si>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</si>
  <si>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</si>
  <si>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</si>
  <si>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</si>
  <si>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</si>
  <si>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</si>
  <si>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</si>
  <si>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</si>
  <si>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</si>
  <si>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</si>
  <si>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</si>
  <si>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</si>
  <si>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</si>
  <si>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</si>
  <si>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</si>
  <si>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</si>
  <si>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</si>
  <si>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</si>
  <si>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</si>
  <si>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</si>
  <si>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</si>
  <si>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</si>
  <si>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</si>
  <si>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</si>
  <si>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</si>
  <si>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</si>
  <si>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</si>
  <si>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</si>
  <si>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</si>
  <si>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</si>
  <si>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</si>
  <si>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</si>
  <si>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</si>
  <si>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</si>
  <si>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</si>
  <si>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</si>
  <si>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</si>
  <si>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</si>
  <si>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</si>
  <si>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</si>
  <si>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</si>
  <si>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</si>
  <si>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</si>
  <si>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</si>
  <si>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</si>
  <si>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</si>
  <si>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</si>
  <si>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</si>
  <si>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</si>
  <si>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</si>
  <si>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</si>
  <si>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</si>
  <si>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</si>
  <si>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</si>
  <si>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</si>
  <si>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</si>
  <si>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</si>
  <si>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</si>
  <si>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</si>
  <si>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</si>
  <si>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</si>
  <si>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</si>
  <si>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</si>
  <si>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</si>
  <si>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</si>
  <si>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</si>
  <si>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</si>
  <si>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</si>
  <si>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</si>
  <si>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</si>
  <si>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</si>
  <si>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</si>
  <si>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</si>
  <si>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</si>
  <si>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</si>
  <si>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</si>
  <si>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</si>
  <si>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</si>
  <si>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</si>
  <si>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</si>
  <si>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</si>
  <si>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</si>
  <si>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</si>
  <si>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</si>
  <si>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</si>
  <si>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</si>
  <si>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</si>
  <si>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</si>
  <si>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</si>
  <si>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</si>
  <si>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</si>
  <si>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</si>
  <si>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</si>
  <si>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</si>
  <si>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</si>
  <si>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</si>
  <si>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</si>
  <si>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</si>
  <si>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</si>
  <si>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</si>
  <si>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</si>
  <si>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</si>
  <si>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</si>
  <si>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</si>
  <si>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</si>
  <si>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</si>
  <si>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</si>
  <si>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</si>
  <si>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</si>
  <si>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</si>
  <si>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</si>
  <si>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</si>
  <si>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</si>
  <si>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</si>
  <si>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</si>
  <si>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</si>
  <si>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</si>
  <si>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</si>
  <si>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</si>
  <si>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</si>
  <si>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</si>
  <si>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</si>
  <si>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</si>
  <si>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</si>
  <si>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</si>
  <si>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</si>
  <si>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</si>
  <si>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</si>
  <si>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</si>
  <si>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</si>
  <si>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</si>
  <si>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</si>
  <si>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</si>
  <si>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</si>
  <si>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</si>
  <si>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</si>
  <si>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</si>
  <si>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</si>
  <si>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</si>
  <si>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</si>
  <si>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</si>
  <si>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</si>
  <si>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</si>
  <si>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</si>
  <si>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</si>
  <si>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</si>
  <si>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</si>
  <si>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</si>
  <si>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</si>
  <si>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</si>
  <si>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</si>
  <si>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</si>
  <si>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</si>
  <si>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</si>
  <si>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</si>
  <si>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</si>
  <si>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</si>
  <si>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</si>
  <si>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</si>
  <si>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</si>
  <si>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</si>
  <si>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</si>
  <si>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</si>
  <si>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</si>
  <si>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</si>
  <si>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</si>
  <si>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</si>
  <si>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</si>
  <si>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</si>
  <si>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</si>
  <si>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</si>
  <si>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</si>
  <si>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</si>
  <si>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</si>
  <si>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</si>
  <si>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</si>
  <si>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</si>
  <si>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</si>
  <si>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</si>
  <si>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</si>
  <si>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</si>
  <si>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</si>
  <si>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</si>
  <si>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</si>
  <si>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</si>
  <si>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</si>
  <si>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</si>
  <si>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</si>
  <si>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</si>
  <si>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</si>
  <si>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</si>
  <si>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</si>
  <si>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</si>
  <si>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</si>
  <si>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</si>
  <si>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</si>
  <si>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</si>
  <si>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</si>
  <si>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</si>
  <si>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</si>
  <si>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</si>
  <si>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</si>
  <si>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</si>
  <si>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</si>
  <si>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</si>
  <si>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</si>
  <si>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</si>
  <si>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</si>
  <si>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</si>
  <si>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</si>
  <si>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</si>
  <si>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</si>
  <si>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</si>
  <si>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</si>
  <si>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</si>
  <si>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</si>
  <si>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</si>
  <si>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</si>
  <si>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</si>
  <si>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</si>
  <si>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</si>
  <si>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</si>
  <si>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</si>
  <si>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</si>
  <si>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</si>
  <si>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</si>
  <si>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</si>
  <si>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</si>
  <si>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</si>
  <si>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</si>
  <si>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</si>
  <si>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</si>
  <si>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</si>
  <si>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</si>
  <si>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</si>
  <si>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</si>
  <si>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</si>
  <si>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</si>
  <si>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</si>
  <si>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</si>
  <si>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</si>
  <si>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</si>
  <si>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</si>
  <si>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</si>
  <si>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</si>
  <si>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</si>
  <si>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</si>
  <si>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</si>
  <si>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</si>
  <si>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</si>
  <si>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</si>
  <si>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</si>
  <si>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</si>
  <si>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</si>
  <si>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</si>
  <si>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</si>
  <si>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</si>
  <si>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</si>
  <si>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</si>
  <si>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</si>
  <si>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</si>
  <si>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</si>
  <si>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</si>
  <si>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</si>
  <si>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</si>
  <si>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</si>
  <si>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</si>
  <si>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</si>
  <si>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</si>
  <si>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</si>
  <si>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</si>
  <si>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</si>
  <si>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</si>
  <si>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</si>
  <si>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</si>
  <si>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</si>
  <si>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</si>
  <si>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</si>
  <si>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</si>
  <si>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</si>
  <si>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</si>
  <si>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</si>
  <si>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</si>
  <si>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</si>
  <si>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</si>
  <si>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</si>
  <si>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</si>
  <si>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</si>
  <si>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</si>
  <si>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</si>
  <si>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</si>
  <si>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</si>
  <si>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</si>
  <si>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</si>
  <si>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</si>
  <si>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</si>
  <si>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</si>
  <si>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</si>
  <si>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</si>
  <si>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</si>
  <si>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</si>
  <si>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</si>
  <si>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</si>
  <si>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</si>
  <si>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</si>
  <si>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</si>
  <si>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</si>
  <si>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</si>
  <si>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</si>
  <si>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</si>
  <si>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</si>
  <si>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</si>
  <si>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</si>
  <si>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</si>
  <si>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</si>
  <si>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</si>
  <si>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</si>
  <si>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</si>
  <si>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</si>
  <si>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</si>
  <si>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</si>
  <si>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</si>
  <si>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</si>
  <si>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</si>
  <si>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</si>
  <si>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</si>
  <si>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</si>
  <si>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</si>
  <si>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</si>
  <si>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</si>
  <si>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</si>
  <si>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</si>
  <si>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</si>
  <si>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</si>
  <si>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</si>
  <si>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</si>
  <si>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</si>
  <si>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</si>
  <si>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</si>
  <si>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</si>
  <si>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</si>
  <si>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</si>
  <si>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</si>
  <si>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</si>
  <si>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</si>
  <si>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</si>
  <si>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</si>
  <si>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</si>
  <si>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</si>
  <si>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</si>
  <si>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</si>
  <si>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</si>
  <si>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</si>
  <si>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</si>
  <si>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</si>
  <si>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</si>
  <si>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</si>
  <si>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</si>
  <si>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</si>
  <si>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</si>
  <si>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</si>
  <si>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</si>
  <si>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</si>
  <si>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</si>
  <si>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</si>
  <si>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</si>
  <si>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</si>
  <si>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</si>
  <si>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</si>
  <si>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</si>
  <si>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</si>
  <si>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</si>
  <si>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</si>
  <si>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</si>
  <si>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</si>
  <si>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</si>
  <si>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</si>
  <si>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</si>
  <si>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</si>
  <si>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</si>
  <si>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</si>
  <si>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</si>
  <si>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</si>
  <si>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</si>
  <si>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</si>
  <si>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</si>
  <si>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</si>
  <si>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</si>
  <si>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</si>
  <si>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</si>
  <si>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</si>
  <si>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</si>
  <si>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</si>
  <si>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</si>
  <si>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</si>
  <si>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</si>
  <si>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</si>
  <si>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</si>
  <si>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</si>
  <si>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</si>
  <si>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</si>
  <si>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</si>
  <si>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</si>
  <si>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</si>
  <si>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</si>
  <si>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</si>
  <si>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</si>
  <si>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</si>
  <si>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</si>
  <si>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</si>
  <si>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</si>
  <si>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</si>
  <si>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</si>
  <si>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</si>
  <si>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</si>
  <si>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</si>
  <si>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</si>
  <si>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</si>
  <si>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</si>
  <si>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</si>
  <si>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</si>
  <si>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</si>
  <si>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</si>
  <si>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</si>
  <si>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</si>
  <si>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</si>
  <si>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</si>
  <si>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</si>
  <si>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</si>
  <si>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</si>
  <si>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</si>
  <si>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</si>
  <si>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</si>
  <si>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</si>
  <si>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</si>
  <si>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</si>
  <si>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</si>
  <si>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</si>
  <si>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</si>
  <si>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</si>
  <si>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</si>
  <si>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</si>
  <si>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</si>
  <si>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</si>
  <si>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</si>
  <si>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</si>
  <si>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</si>
  <si>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</si>
  <si>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</si>
  <si>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</si>
  <si>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</si>
  <si>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</si>
  <si>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</si>
  <si>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</si>
  <si>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</si>
  <si>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</si>
  <si>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</si>
  <si>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</si>
  <si>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</si>
  <si>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</si>
  <si>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</si>
  <si>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</si>
  <si>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</si>
  <si>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</si>
  <si>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</si>
  <si>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</si>
  <si>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</si>
  <si>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</si>
  <si>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</si>
  <si>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</si>
  <si>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</si>
  <si>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</si>
  <si>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</si>
  <si>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</si>
  <si>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</si>
  <si>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</si>
  <si>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</si>
  <si>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</si>
  <si>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</si>
  <si>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</si>
  <si>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</si>
  <si>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</si>
  <si>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</si>
  <si>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</si>
  <si>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</si>
  <si>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</si>
  <si>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</si>
  <si>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</si>
  <si>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</si>
  <si>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</si>
  <si>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</si>
  <si>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</si>
  <si>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</si>
  <si>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</si>
  <si>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</si>
  <si>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</si>
  <si>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</si>
  <si>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</si>
  <si>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</si>
  <si>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</si>
  <si>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</si>
  <si>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</si>
  <si>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</si>
  <si>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</si>
  <si>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</si>
  <si>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</si>
  <si>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</si>
  <si>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</si>
  <si>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</si>
  <si>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</si>
  <si>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</si>
  <si>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</si>
  <si>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</si>
  <si>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</si>
  <si>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</si>
  <si>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</si>
  <si>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</si>
  <si>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</si>
  <si>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</si>
  <si>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</si>
  <si>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</si>
  <si>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</si>
  <si>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</si>
  <si>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</si>
  <si>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</si>
  <si>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</si>
  <si>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</si>
  <si>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</si>
  <si>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</si>
  <si>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</si>
  <si>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</si>
  <si>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</si>
  <si>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</si>
  <si>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</si>
  <si>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</si>
  <si>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</si>
  <si>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</si>
  <si>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</si>
  <si>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</si>
  <si>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</si>
  <si>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</si>
  <si>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</si>
  <si>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</si>
  <si>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</si>
  <si>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</si>
  <si>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</si>
  <si>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</si>
  <si>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</si>
  <si>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</si>
  <si>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</si>
  <si>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</si>
  <si>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</si>
  <si>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</si>
  <si>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</si>
  <si>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</si>
  <si>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</si>
  <si>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</si>
  <si>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</si>
  <si>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</si>
  <si>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</si>
  <si>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</si>
  <si>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</si>
  <si>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</si>
  <si>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</si>
  <si>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</si>
  <si>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</si>
  <si>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</si>
  <si>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</si>
  <si>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</si>
  <si>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</si>
  <si>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</si>
  <si>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</si>
  <si>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</si>
  <si>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</si>
  <si>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</si>
  <si>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</si>
  <si>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</si>
  <si>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</si>
  <si>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</si>
  <si>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</si>
  <si>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</si>
  <si>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</si>
  <si>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</si>
  <si>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</si>
  <si>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</si>
  <si>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</si>
  <si>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</si>
  <si>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</si>
  <si>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</si>
  <si>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</si>
  <si>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</si>
  <si>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</si>
  <si>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</si>
  <si>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</si>
  <si>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</si>
  <si>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</si>
  <si>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</si>
  <si>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</si>
  <si>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</si>
  <si>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</si>
  <si>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</si>
  <si>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</si>
  <si>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</si>
  <si>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</si>
  <si>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</si>
  <si>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</si>
  <si>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</si>
  <si>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</si>
  <si>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</si>
  <si>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</si>
  <si>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</si>
  <si>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</si>
  <si>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</si>
  <si>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</si>
  <si>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</si>
  <si>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</si>
  <si>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</si>
  <si>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</si>
  <si>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</si>
  <si>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</si>
  <si>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</si>
  <si>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</si>
  <si>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</si>
  <si>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</si>
  <si>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</si>
  <si>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</si>
  <si>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</si>
  <si>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</si>
  <si>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</si>
  <si>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</si>
  <si>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</si>
  <si>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</si>
  <si>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</si>
  <si>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</si>
  <si>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</si>
  <si>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</si>
  <si>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</si>
  <si>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</si>
  <si>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</si>
  <si>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</si>
  <si>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</si>
  <si>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</si>
  <si>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</si>
  <si>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</si>
  <si>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</si>
  <si>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</si>
  <si>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</si>
  <si>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</si>
  <si>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</si>
  <si>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</si>
  <si>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</si>
  <si>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</si>
  <si>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</si>
  <si>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</si>
  <si>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</si>
  <si>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</si>
  <si>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</si>
  <si>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</si>
  <si>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</si>
  <si>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</si>
  <si>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</si>
  <si>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</si>
  <si>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</si>
  <si>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</si>
  <si>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</si>
  <si>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</si>
  <si>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</si>
  <si>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</si>
  <si>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</si>
  <si>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</si>
  <si>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</si>
  <si>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</si>
  <si>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</si>
  <si>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</si>
  <si>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</si>
  <si>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</si>
  <si>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</si>
  <si>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</si>
  <si>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</si>
  <si>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</si>
  <si>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</si>
  <si>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</si>
  <si>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</si>
  <si>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</si>
  <si>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</si>
  <si>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</si>
  <si>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</si>
  <si>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</si>
  <si>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</si>
  <si>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</si>
  <si>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</si>
  <si>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</si>
  <si>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</si>
  <si>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</si>
  <si>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</si>
  <si>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</si>
  <si>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</si>
  <si>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</si>
  <si>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</si>
  <si>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</si>
  <si>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</si>
  <si>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</si>
  <si>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</si>
  <si>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</si>
  <si>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</si>
  <si>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</si>
  <si>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</si>
  <si>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</si>
  <si>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</si>
  <si>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</si>
  <si>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</si>
  <si>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</si>
  <si>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</si>
  <si>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</si>
  <si>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</si>
  <si>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</si>
  <si>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</si>
  <si>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</si>
  <si>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</si>
  <si>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</si>
  <si>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</si>
  <si>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</si>
  <si>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</si>
  <si>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</si>
  <si>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</si>
  <si>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</si>
  <si>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</si>
  <si>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</si>
  <si>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</si>
  <si>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</si>
  <si>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</si>
  <si>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</si>
  <si>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</si>
  <si>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</si>
  <si>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</si>
  <si>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</si>
  <si>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</si>
  <si>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</si>
  <si>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</si>
  <si>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</si>
  <si>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</si>
  <si>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</si>
  <si>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</si>
  <si>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</si>
  <si>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</si>
  <si>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</si>
  <si>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</si>
  <si>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</si>
  <si>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</si>
  <si>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</si>
  <si>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</si>
  <si>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</si>
  <si>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</si>
  <si>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</si>
  <si>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</si>
  <si>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</si>
  <si>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</si>
  <si>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</si>
  <si>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</si>
  <si>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</si>
  <si>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</si>
  <si>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</si>
  <si>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</si>
  <si>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</si>
  <si>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</si>
  <si>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</si>
  <si>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</si>
  <si>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</si>
  <si>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</si>
  <si>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</si>
  <si>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</si>
  <si>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</si>
  <si>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</si>
  <si>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</si>
  <si>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</si>
  <si>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</si>
  <si>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</si>
  <si>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</si>
  <si>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</si>
  <si>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</si>
  <si>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</si>
  <si>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</si>
  <si>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</si>
  <si>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</si>
  <si>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</si>
  <si>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</si>
  <si>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</si>
  <si>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</si>
  <si>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</si>
  <si>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</si>
  <si>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</si>
  <si>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</si>
  <si>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</si>
  <si>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</si>
  <si>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</si>
  <si>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</si>
  <si>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</si>
  <si>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</si>
  <si>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</si>
  <si>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</si>
  <si>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</si>
  <si>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</si>
  <si>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</si>
  <si>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</si>
  <si>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</si>
  <si>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</si>
  <si>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</si>
  <si>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</si>
  <si>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</si>
  <si>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</si>
  <si>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</si>
  <si>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</si>
  <si>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</si>
  <si>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</si>
  <si>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</si>
  <si>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</si>
  <si>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</si>
  <si>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</si>
  <si>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</si>
  <si>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</si>
  <si>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</si>
  <si>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</si>
  <si>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</si>
  <si>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</si>
  <si>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</si>
  <si>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</si>
  <si>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</si>
  <si>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</si>
  <si>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</si>
  <si>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</si>
  <si>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</si>
  <si>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</si>
  <si>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</si>
  <si>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</si>
  <si>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</si>
  <si>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</si>
  <si>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</si>
  <si>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</si>
  <si>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</si>
  <si>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</si>
  <si>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</si>
  <si>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</si>
  <si>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</si>
  <si>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</si>
  <si>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</si>
  <si>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</si>
  <si>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</si>
  <si>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</si>
  <si>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</si>
  <si>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</si>
  <si>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</si>
  <si>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</si>
  <si>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</si>
  <si>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</si>
  <si>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</si>
  <si>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</si>
  <si>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</si>
  <si>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</si>
  <si>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</si>
  <si>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</si>
  <si>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</si>
  <si>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</si>
  <si>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</si>
  <si>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</si>
  <si>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</si>
  <si>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</si>
  <si>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</si>
  <si>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</si>
  <si>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</si>
  <si>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</si>
  <si>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</si>
  <si>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</si>
  <si>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</si>
  <si>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</si>
  <si>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</si>
  <si>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</si>
  <si>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</si>
  <si>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</si>
  <si>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</si>
  <si>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</si>
  <si>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</si>
  <si>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</si>
  <si>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</si>
  <si>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</si>
  <si>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</si>
  <si>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</si>
  <si>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</si>
  <si>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</si>
  <si>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</si>
  <si>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</si>
  <si>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</si>
  <si>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</si>
  <si>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</si>
  <si>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</si>
  <si>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</si>
  <si>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</si>
  <si>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</si>
  <si>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</si>
  <si>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</si>
  <si>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</si>
  <si>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</si>
  <si>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</si>
  <si>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</si>
  <si>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</si>
  <si>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</si>
  <si>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</si>
  <si>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</si>
  <si>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</si>
  <si>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</si>
  <si>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</si>
  <si>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</si>
  <si>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</si>
  <si>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</si>
  <si>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</si>
  <si>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</si>
  <si>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</si>
  <si>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</si>
  <si>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</si>
  <si>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</si>
  <si>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</si>
  <si>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</si>
  <si>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</si>
  <si>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</si>
  <si>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</si>
  <si>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</si>
  <si>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</si>
  <si>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</si>
  <si>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</si>
  <si>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</si>
  <si>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</si>
  <si>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</si>
  <si>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</si>
  <si>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</si>
  <si>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</si>
  <si>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</si>
  <si>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</si>
  <si>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</si>
  <si>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</si>
  <si>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</si>
  <si>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</si>
  <si>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</si>
  <si>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</si>
  <si>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</si>
  <si>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</si>
  <si>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</si>
  <si>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</si>
  <si>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</si>
  <si>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</si>
  <si>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</si>
  <si>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</si>
  <si>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</si>
  <si>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</si>
  <si>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</si>
  <si>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</si>
  <si>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</si>
  <si>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</si>
  <si>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</si>
  <si>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</si>
  <si>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</si>
  <si>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</si>
  <si>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</si>
  <si>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</si>
  <si>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</si>
  <si>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</si>
  <si>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</si>
  <si>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</si>
  <si>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</si>
  <si>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</si>
  <si>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</si>
  <si>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</si>
  <si>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</si>
  <si>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</si>
  <si>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</si>
  <si>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</si>
  <si>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</si>
  <si>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</si>
  <si>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</si>
  <si>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</si>
  <si>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</si>
  <si>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</si>
  <si>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</si>
  <si>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</si>
  <si>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</si>
  <si>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</si>
  <si>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</si>
  <si>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</si>
  <si>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</si>
  <si>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</si>
  <si>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</si>
  <si>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</si>
  <si>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</si>
  <si>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</si>
  <si>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</si>
  <si>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</si>
  <si>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</si>
  <si>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</si>
  <si>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</si>
  <si>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</si>
  <si>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</si>
  <si>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</si>
  <si>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</si>
  <si>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</si>
  <si>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</si>
  <si>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</si>
  <si>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</si>
  <si>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</si>
  <si>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</si>
  <si>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</si>
  <si>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</si>
  <si>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</si>
  <si>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</si>
  <si>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</si>
  <si>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</si>
  <si>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</si>
  <si>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</si>
  <si>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</si>
  <si>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</si>
  <si>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</si>
  <si>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</si>
  <si>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</si>
  <si>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</si>
  <si>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</si>
  <si>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</si>
  <si>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</si>
  <si>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</si>
  <si>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</si>
  <si>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</si>
  <si>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</si>
  <si>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</si>
  <si>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</si>
  <si>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</si>
  <si>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</si>
  <si>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</si>
  <si>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</si>
  <si>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</si>
  <si>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</si>
  <si>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</si>
  <si>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</si>
  <si>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</si>
  <si>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</si>
  <si>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</si>
  <si>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</si>
  <si>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</si>
  <si>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</si>
  <si>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</si>
  <si>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</si>
  <si>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</si>
  <si>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</si>
  <si>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</si>
  <si>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</si>
  <si>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</si>
  <si>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</si>
  <si>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</si>
  <si>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</si>
  <si>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</si>
  <si>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</si>
  <si>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</si>
  <si>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</si>
  <si>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</si>
  <si>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</si>
  <si>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</si>
  <si>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</si>
  <si>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</si>
  <si>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</si>
  <si>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</si>
  <si>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</si>
  <si>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</si>
  <si>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</si>
  <si>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</si>
  <si>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</si>
  <si>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</si>
  <si>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</si>
  <si>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</si>
  <si>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</si>
  <si>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</si>
  <si>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</si>
  <si>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</si>
  <si>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</si>
  <si>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</si>
  <si>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</si>
  <si>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</si>
  <si>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</si>
  <si>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</si>
  <si>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</si>
  <si>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</si>
  <si>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</si>
  <si>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</si>
  <si>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</si>
  <si>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</si>
  <si>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</si>
  <si>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</si>
  <si>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</si>
  <si>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</si>
  <si>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</si>
  <si>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</si>
  <si>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</si>
  <si>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</si>
  <si>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</si>
  <si>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</si>
  <si>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</si>
  <si>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</si>
  <si>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</si>
  <si>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</si>
  <si>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</si>
  <si>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</si>
  <si>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</si>
  <si>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</si>
  <si>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</si>
  <si>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</si>
  <si>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</si>
  <si>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</si>
  <si>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</si>
  <si>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</si>
  <si>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</si>
  <si>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</si>
  <si>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</si>
  <si>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</si>
  <si>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</si>
  <si>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</si>
  <si>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</si>
  <si>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</si>
  <si>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</si>
  <si>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</si>
  <si>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</si>
  <si>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</si>
  <si>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</si>
  <si>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</si>
  <si>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</si>
  <si>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</si>
  <si>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</si>
  <si>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</si>
  <si>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</si>
  <si>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</si>
  <si>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</si>
  <si>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</si>
  <si>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</si>
  <si>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</si>
  <si>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</si>
  <si>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</si>
  <si>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</si>
  <si>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</si>
  <si>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</si>
  <si>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</si>
  <si>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</si>
  <si>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</si>
  <si>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</si>
  <si>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</si>
  <si>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</si>
  <si>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</si>
  <si>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</si>
  <si>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</si>
  <si>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</si>
  <si>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</si>
  <si>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</si>
  <si>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</si>
  <si>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</si>
  <si>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</si>
  <si>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</si>
  <si>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</si>
  <si>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</si>
  <si>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</si>
  <si>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</si>
  <si>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</si>
  <si>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</si>
  <si>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</si>
  <si>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</si>
  <si>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</si>
  <si>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</si>
  <si>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</si>
  <si>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</si>
  <si>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</si>
  <si>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</si>
  <si>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</si>
  <si>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</si>
  <si>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</si>
  <si>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</si>
  <si>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</si>
  <si>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</si>
  <si>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</si>
  <si>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</si>
  <si>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</si>
  <si>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</si>
  <si>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</si>
  <si>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</si>
  <si>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</si>
  <si>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</si>
  <si>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</si>
  <si>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</si>
  <si>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</si>
  <si>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</si>
  <si>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</si>
  <si>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</si>
  <si>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</si>
  <si>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</si>
  <si>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</si>
  <si>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</si>
  <si>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</si>
  <si>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</si>
  <si>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</si>
  <si>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</si>
  <si>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</si>
  <si>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</si>
  <si>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</si>
  <si>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</si>
  <si>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</si>
  <si>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</si>
  <si>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</si>
  <si>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</si>
  <si>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</si>
  <si>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</si>
  <si>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</si>
  <si>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</si>
  <si>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</si>
  <si>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</si>
  <si>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</si>
  <si>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</si>
  <si>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</si>
  <si>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</si>
  <si>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</si>
  <si>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</si>
  <si>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</si>
  <si>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</si>
  <si>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</si>
  <si>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</si>
  <si>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</si>
  <si>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</si>
  <si>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</si>
  <si>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</si>
  <si>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</si>
  <si>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</si>
  <si>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</si>
  <si>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</si>
  <si>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</si>
  <si>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</si>
  <si>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</si>
  <si>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</si>
  <si>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</si>
  <si>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</si>
  <si>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</si>
  <si>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</si>
  <si>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</si>
  <si>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</si>
  <si>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</si>
  <si>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</si>
  <si>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</si>
  <si>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</si>
  <si>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</si>
  <si>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</si>
  <si>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</si>
  <si>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</si>
  <si>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</si>
  <si>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</si>
  <si>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</si>
  <si>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</si>
  <si>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</si>
  <si>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</si>
  <si>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</si>
  <si>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</si>
  <si>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</si>
  <si>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</si>
  <si>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</si>
  <si>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</si>
  <si>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</si>
  <si>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</si>
  <si>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</si>
  <si>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</si>
  <si>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</si>
  <si>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</si>
  <si>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</si>
  <si>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</si>
  <si>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</si>
  <si>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</si>
  <si>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</si>
  <si>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</si>
  <si>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</si>
  <si>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</si>
  <si>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</si>
  <si>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</si>
  <si>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</si>
  <si>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</si>
  <si>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</si>
  <si>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</si>
  <si>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</si>
  <si>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</si>
  <si>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</si>
  <si>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</si>
  <si>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</si>
  <si>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</si>
  <si>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</si>
  <si>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</si>
  <si>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</si>
  <si>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</si>
  <si>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</si>
  <si>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</si>
  <si>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</si>
  <si>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</si>
  <si>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</si>
  <si>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</si>
  <si>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</si>
  <si>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</si>
  <si>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</si>
  <si>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</si>
  <si>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</si>
  <si>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</si>
  <si>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</si>
  <si>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</si>
  <si>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</si>
  <si>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</si>
  <si>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</si>
  <si>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</si>
  <si>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</si>
  <si>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</si>
  <si>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</si>
  <si>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</si>
  <si>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</si>
  <si>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</si>
  <si>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</si>
  <si>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</si>
  <si>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</si>
  <si>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</si>
  <si>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</si>
  <si>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</si>
  <si>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</si>
  <si>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</si>
  <si>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</si>
  <si>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</si>
  <si>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</si>
  <si>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</si>
  <si>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</si>
  <si>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</si>
  <si>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</si>
  <si>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</si>
  <si>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</si>
  <si>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</si>
  <si>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</si>
  <si>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</si>
  <si>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</si>
  <si>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</si>
  <si>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</si>
  <si>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</si>
  <si>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</si>
  <si>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</si>
  <si>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</si>
  <si>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</si>
  <si>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</si>
  <si>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</si>
  <si>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</si>
  <si>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</si>
  <si>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</si>
  <si>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</si>
  <si>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</si>
  <si>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</si>
  <si>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</si>
  <si>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</si>
  <si>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</si>
  <si>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</si>
  <si>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</si>
  <si>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</si>
  <si>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</si>
  <si>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</si>
  <si>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</si>
  <si>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</si>
  <si>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</si>
  <si>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</si>
  <si>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</si>
  <si>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</si>
  <si>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</si>
  <si>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</si>
  <si>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</si>
  <si>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</si>
  <si>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</si>
  <si>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</si>
  <si>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</si>
  <si>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</si>
  <si>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</si>
  <si>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</si>
  <si>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</si>
  <si>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</si>
  <si>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</si>
  <si>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</si>
  <si>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</si>
  <si>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</si>
  <si>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</si>
  <si>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</si>
  <si>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</si>
  <si>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</si>
  <si>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</si>
  <si>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</si>
  <si>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</si>
  <si>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</si>
  <si>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</si>
  <si>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</si>
  <si>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</si>
  <si>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</si>
  <si>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</si>
  <si>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</si>
  <si>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</si>
  <si>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</si>
  <si>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</si>
  <si>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</si>
  <si>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</si>
  <si>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</si>
  <si>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</si>
  <si>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</si>
  <si>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</si>
  <si>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</si>
  <si>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</si>
  <si>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</si>
  <si>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</si>
  <si>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</si>
  <si>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</si>
  <si>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</si>
  <si>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</si>
  <si>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</si>
  <si>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</si>
  <si>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</si>
  <si>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</si>
  <si>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</si>
  <si>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</si>
  <si>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</si>
  <si>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</si>
  <si>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</si>
  <si>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</si>
  <si>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</si>
  <si>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</si>
  <si>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</si>
  <si>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</si>
  <si>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</si>
  <si>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</si>
  <si>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</si>
  <si>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</si>
  <si>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</si>
  <si>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</si>
  <si>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</si>
  <si>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</si>
  <si>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</si>
  <si>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</si>
  <si>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</si>
  <si>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</si>
  <si>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</si>
  <si>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</si>
  <si>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</si>
  <si>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</si>
  <si>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</si>
  <si>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</si>
  <si>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</si>
  <si>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</si>
  <si>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</si>
  <si>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</si>
  <si>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</si>
  <si>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</si>
  <si>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</si>
  <si>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</si>
  <si>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</si>
  <si>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</si>
  <si>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</si>
  <si>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</si>
  <si>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</si>
  <si>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</si>
  <si>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</si>
  <si>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</si>
  <si>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</si>
  <si>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</si>
  <si>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</si>
  <si>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</si>
  <si>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</si>
  <si>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</si>
  <si>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</si>
  <si>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</si>
  <si>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</si>
  <si>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</si>
  <si>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</si>
  <si>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</si>
  <si>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</si>
  <si>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</si>
  <si>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</si>
  <si>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</si>
  <si>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</si>
  <si>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</si>
  <si>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</si>
  <si>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</si>
  <si>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</si>
  <si>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</si>
  <si>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</si>
  <si>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</si>
  <si>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</si>
  <si>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</si>
  <si>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</si>
  <si>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</si>
  <si>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</si>
  <si>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</si>
  <si>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</si>
  <si>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</si>
  <si>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</si>
  <si>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</si>
  <si>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</si>
  <si>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</si>
  <si>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</si>
  <si>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</si>
  <si>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</si>
  <si>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</si>
  <si>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</si>
  <si>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</si>
  <si>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</si>
  <si>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</si>
  <si>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</si>
  <si>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</si>
  <si>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</si>
  <si>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</si>
  <si>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</si>
  <si>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</si>
  <si>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</si>
  <si>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</si>
  <si>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</si>
  <si>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</si>
  <si>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</si>
  <si>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</si>
  <si>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</si>
  <si>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</si>
  <si>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</si>
  <si>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</si>
  <si>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</si>
  <si>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</si>
  <si>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</si>
  <si>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</si>
  <si>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</si>
  <si>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</si>
  <si>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</si>
  <si>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</si>
  <si>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</si>
  <si>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</si>
  <si>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</si>
  <si>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</si>
  <si>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</si>
  <si>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</si>
  <si>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</si>
  <si>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</si>
  <si>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</si>
  <si>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</si>
  <si>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</si>
  <si>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</si>
  <si>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</si>
  <si>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</si>
  <si>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</si>
  <si>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</si>
  <si>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</si>
  <si>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</si>
  <si>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</si>
  <si>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</si>
  <si>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</si>
  <si>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</si>
  <si>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</si>
  <si>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</si>
  <si>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</si>
  <si>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</si>
  <si>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</si>
  <si>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</si>
  <si>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</si>
  <si>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</si>
  <si>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</si>
  <si>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</si>
  <si>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</si>
  <si>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</si>
  <si>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</si>
  <si>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</si>
  <si>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</si>
  <si>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</si>
  <si>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</si>
  <si>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</si>
  <si>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</si>
  <si>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</si>
  <si>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</si>
  <si>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</si>
  <si>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</si>
  <si>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</si>
  <si>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</si>
  <si>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</si>
  <si>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</si>
  <si>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</si>
  <si>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</si>
  <si>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</si>
  <si>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</si>
  <si>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</si>
  <si>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</si>
  <si>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</si>
  <si>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</si>
  <si>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</si>
  <si>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</si>
  <si>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</si>
  <si>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</si>
  <si>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</si>
  <si>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</si>
  <si>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</si>
  <si>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</si>
  <si>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</si>
  <si>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</si>
  <si>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</si>
  <si>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</si>
  <si>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</si>
  <si>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</si>
  <si>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</si>
  <si>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</si>
  <si>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</si>
  <si>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</si>
  <si>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</si>
  <si>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</si>
  <si>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</si>
  <si>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</si>
  <si>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</si>
  <si>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</si>
  <si>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</si>
  <si>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</si>
  <si>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</si>
  <si>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</si>
  <si>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</si>
  <si>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</si>
  <si>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</si>
  <si>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</si>
  <si>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</si>
  <si>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</si>
  <si>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</si>
  <si>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</si>
  <si>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</si>
  <si>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</si>
  <si>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</si>
  <si>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</si>
  <si>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</si>
  <si>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</si>
  <si>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</si>
  <si>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</si>
  <si>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</si>
  <si>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</si>
  <si>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</si>
  <si>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</si>
  <si>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</si>
  <si>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</si>
  <si>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</si>
  <si>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</si>
  <si>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</si>
  <si>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</si>
  <si>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</si>
  <si>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</si>
  <si>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</si>
  <si>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</si>
  <si>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</si>
  <si>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</si>
  <si>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</si>
  <si>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</si>
  <si>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</si>
  <si>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</si>
  <si>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</si>
  <si>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</si>
  <si>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</si>
  <si>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</si>
  <si>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</si>
  <si>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</si>
  <si>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</si>
  <si>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</si>
  <si>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</si>
  <si>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</si>
  <si>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</si>
  <si>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</si>
  <si>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</si>
  <si>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</si>
  <si>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</si>
  <si>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</si>
  <si>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</si>
  <si>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</si>
  <si>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</si>
  <si>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</si>
  <si>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</si>
  <si>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</si>
  <si>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</si>
  <si>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</si>
  <si>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</si>
  <si>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</si>
  <si>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</si>
  <si>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</si>
  <si>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</si>
  <si>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</si>
  <si>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</si>
  <si>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</si>
  <si>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</si>
  <si>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</si>
  <si>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</si>
  <si>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</si>
  <si>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</si>
  <si>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</si>
  <si>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</si>
  <si>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</si>
  <si>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</si>
  <si>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</si>
  <si>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</si>
  <si>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</si>
  <si>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</si>
  <si>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</si>
  <si>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</si>
  <si>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</si>
  <si>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</si>
  <si>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</si>
  <si>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</si>
  <si>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</si>
  <si>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</si>
  <si>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</si>
  <si>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</si>
  <si>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</si>
  <si>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</si>
  <si>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</si>
  <si>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</si>
  <si>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</si>
  <si>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</si>
  <si>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</si>
  <si>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</si>
  <si>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</si>
  <si>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</si>
  <si>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</si>
  <si>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</si>
  <si>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</si>
  <si>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</si>
  <si>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</si>
  <si>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</si>
  <si>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</si>
  <si>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</si>
  <si>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</si>
  <si>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</si>
  <si>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</si>
  <si>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</si>
  <si>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</si>
  <si>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</si>
  <si>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</si>
  <si>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</si>
  <si>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</si>
  <si>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</si>
  <si>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</si>
  <si>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</si>
  <si>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</si>
  <si>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</si>
  <si>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</si>
  <si>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</si>
  <si>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</si>
  <si>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</si>
  <si>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</si>
  <si>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</si>
  <si>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</si>
  <si>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</si>
  <si>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</si>
  <si>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</si>
  <si>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</si>
  <si>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</si>
  <si>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</si>
  <si>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</si>
  <si>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</si>
  <si>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</si>
  <si>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</si>
  <si>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</si>
  <si>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</si>
  <si>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</si>
  <si>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</si>
  <si>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</si>
  <si>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</si>
  <si>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</si>
  <si>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</si>
  <si>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</si>
  <si>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</si>
  <si>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</si>
  <si>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</si>
  <si>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</si>
  <si>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</si>
  <si>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</si>
  <si>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</si>
  <si>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</si>
  <si>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</si>
  <si>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</si>
  <si>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</si>
  <si>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</si>
  <si>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</si>
  <si>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</si>
  <si>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</si>
  <si>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</si>
  <si>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</si>
  <si>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</si>
  <si>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</si>
  <si>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</si>
  <si>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</si>
  <si>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</si>
  <si>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</si>
  <si>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</si>
  <si>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</si>
  <si>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</si>
  <si>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</si>
  <si>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</si>
  <si>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</si>
  <si>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</si>
  <si>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</si>
  <si>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</si>
  <si>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</si>
  <si>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</si>
  <si>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</si>
  <si>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</si>
  <si>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</si>
  <si>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</si>
  <si>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</si>
  <si>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</si>
  <si>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</si>
  <si>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</si>
  <si>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</si>
  <si>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</si>
  <si>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</si>
  <si>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</si>
  <si>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</si>
  <si>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</si>
  <si>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</si>
  <si>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</si>
  <si>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</si>
  <si>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</si>
  <si>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</si>
  <si>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</si>
  <si>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</si>
  <si>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</si>
  <si>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</si>
  <si>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</si>
  <si>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</si>
  <si>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</si>
  <si>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</si>
  <si>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</si>
  <si>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</si>
  <si>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</si>
  <si>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</si>
  <si>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</si>
  <si>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</si>
  <si>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</si>
  <si>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</si>
  <si>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</si>
  <si>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</si>
  <si>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</si>
  <si>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</si>
  <si>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</si>
  <si>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</si>
  <si>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</si>
  <si>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</si>
  <si>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</si>
  <si>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</si>
  <si>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</si>
  <si>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</si>
  <si>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</si>
  <si>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</si>
  <si>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</si>
  <si>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</si>
  <si>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</si>
  <si>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</si>
  <si>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</si>
  <si>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</si>
  <si>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</si>
  <si>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</si>
  <si>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</si>
  <si>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</si>
  <si>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</si>
  <si>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</si>
  <si>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</si>
  <si>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</si>
  <si>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</si>
  <si>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</si>
  <si>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</si>
  <si>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</si>
  <si>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</si>
  <si>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</si>
  <si>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</si>
  <si>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</si>
  <si>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</si>
  <si>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</si>
  <si>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</si>
  <si>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</si>
  <si>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</si>
  <si>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</si>
  <si>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</si>
  <si>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</si>
  <si>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</si>
  <si>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</si>
  <si>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</si>
  <si>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</si>
  <si>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</si>
  <si>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</si>
  <si>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</si>
  <si>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</si>
  <si>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</si>
  <si>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</si>
  <si>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</si>
  <si>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</si>
  <si>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</si>
  <si>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</si>
  <si>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</si>
  <si>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</si>
  <si>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</si>
  <si>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</si>
  <si>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</si>
  <si>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</si>
  <si>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</si>
  <si>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</si>
  <si>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</si>
  <si>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</si>
  <si>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</si>
  <si>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</si>
  <si>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</si>
  <si>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</si>
  <si>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</si>
  <si>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</si>
  <si>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</si>
  <si>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</si>
  <si>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</si>
  <si>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</si>
  <si>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</si>
  <si>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</si>
  <si>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</si>
  <si>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</si>
  <si>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</si>
  <si>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</si>
  <si>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</si>
  <si>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</si>
  <si>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</si>
  <si>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</si>
  <si>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</si>
  <si>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</si>
  <si>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</si>
  <si>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</si>
  <si>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</si>
  <si>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</si>
  <si>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</si>
  <si>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</si>
  <si>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</si>
  <si>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</si>
  <si>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</si>
  <si>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</si>
  <si>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</si>
  <si>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</si>
  <si>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</si>
  <si>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</si>
  <si>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</si>
  <si>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</si>
  <si>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</si>
  <si>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</si>
  <si>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</si>
  <si>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</si>
  <si>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</si>
  <si>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</si>
  <si>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</si>
  <si>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</si>
  <si>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</si>
  <si>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</si>
  <si>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</si>
  <si>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</si>
  <si>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</si>
  <si>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</si>
  <si>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</si>
  <si>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</si>
  <si>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</si>
  <si>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</si>
  <si>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</si>
  <si>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</si>
  <si>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</si>
  <si>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</si>
  <si>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</si>
  <si>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</si>
  <si>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</si>
  <si>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</si>
  <si>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</si>
  <si>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</si>
  <si>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</si>
  <si>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</si>
  <si>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</si>
  <si>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</si>
  <si>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</si>
  <si>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</si>
  <si>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</si>
  <si>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</si>
  <si>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</si>
  <si>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</si>
  <si>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</si>
  <si>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</si>
  <si>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</si>
  <si>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</si>
  <si>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</si>
  <si>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</si>
  <si>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</si>
  <si>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</si>
  <si>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</si>
  <si>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</si>
  <si>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</si>
  <si>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</si>
  <si>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</si>
  <si>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</si>
  <si>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</si>
  <si>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</si>
  <si>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</si>
  <si>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</si>
  <si>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</si>
  <si>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</si>
  <si>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</si>
  <si>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</si>
  <si>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</si>
  <si>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</si>
  <si>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</si>
  <si>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</si>
  <si>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</si>
  <si>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</si>
  <si>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</si>
  <si>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</si>
  <si>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</si>
  <si>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</si>
  <si>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</si>
  <si>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</si>
  <si>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</si>
  <si>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</si>
  <si>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</si>
  <si>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</si>
  <si>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</si>
  <si>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</si>
  <si>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</si>
  <si>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</si>
  <si>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</si>
  <si>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</si>
  <si>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</si>
  <si>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</si>
  <si>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</si>
  <si>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</si>
  <si>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</si>
  <si>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</si>
  <si>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</si>
  <si>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</si>
  <si>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</si>
  <si>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</si>
  <si>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</si>
  <si>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</si>
  <si>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</si>
  <si>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</si>
  <si>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</si>
  <si>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</si>
  <si>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</si>
  <si>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</si>
  <si>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</si>
  <si>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</si>
  <si>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</si>
  <si>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</si>
  <si>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</si>
  <si>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</si>
  <si>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</si>
  <si>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</si>
  <si>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</si>
  <si>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</si>
  <si>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</si>
  <si>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</si>
  <si>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</si>
  <si>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</si>
  <si>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</si>
  <si>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</si>
  <si>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</si>
  <si>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</si>
  <si>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</si>
  <si>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</si>
  <si>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</si>
  <si>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</si>
  <si>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</si>
  <si>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</si>
  <si>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</si>
  <si>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</si>
  <si>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</si>
  <si>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</si>
  <si>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</si>
  <si>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</si>
  <si>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</si>
  <si>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</si>
  <si>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</si>
  <si>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</si>
  <si>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</si>
  <si>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</si>
  <si>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</si>
  <si>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</si>
  <si>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</si>
  <si>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</si>
  <si>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</si>
  <si>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</si>
  <si>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</si>
  <si>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</si>
  <si>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</si>
  <si>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</si>
  <si>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</si>
  <si>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</si>
  <si>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</si>
  <si>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</si>
  <si>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</si>
  <si>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</si>
  <si>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</si>
  <si>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</si>
  <si>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</si>
  <si>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</si>
  <si>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</si>
  <si>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</si>
  <si>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</si>
  <si>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</si>
  <si>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</si>
  <si>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</si>
  <si>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</si>
  <si>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</si>
  <si>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</si>
  <si>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</si>
  <si>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</si>
  <si>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</si>
  <si>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</si>
  <si>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</si>
  <si>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</si>
  <si>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</si>
  <si>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</si>
  <si>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</si>
  <si>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</si>
  <si>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</si>
  <si>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</si>
  <si>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</si>
  <si>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</si>
  <si>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</si>
  <si>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</si>
  <si>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</si>
  <si>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</si>
  <si>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</si>
  <si>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</si>
  <si>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</si>
  <si>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</si>
  <si>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</si>
  <si>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</si>
  <si>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</si>
  <si>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</si>
  <si>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</si>
  <si>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</si>
  <si>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</si>
  <si>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</si>
  <si>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</si>
  <si>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</si>
  <si>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</si>
  <si>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</si>
  <si>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</si>
  <si>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</si>
  <si>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</si>
  <si>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</si>
  <si>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</si>
  <si>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</si>
  <si>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</si>
  <si>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</si>
  <si>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</si>
  <si>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</si>
  <si>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</si>
  <si>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</si>
  <si>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</si>
  <si>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</si>
  <si>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</si>
  <si>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</si>
  <si>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</si>
  <si>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</si>
  <si>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</si>
  <si>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</si>
  <si>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</si>
  <si>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</si>
  <si>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</si>
  <si>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</si>
  <si>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</si>
  <si>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</si>
  <si>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</si>
  <si>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</si>
  <si>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</si>
  <si>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</si>
  <si>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</si>
  <si>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</si>
  <si>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</si>
  <si>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</si>
  <si>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</si>
  <si>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</si>
  <si>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</si>
  <si>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</si>
  <si>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</si>
  <si>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</si>
  <si>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</si>
  <si>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</si>
  <si>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</si>
  <si>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</si>
  <si>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</si>
  <si>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</si>
  <si>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</si>
  <si>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</si>
  <si>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</si>
  <si>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</si>
  <si>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</si>
  <si>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</si>
  <si>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</si>
  <si>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</si>
  <si>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</si>
  <si>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</si>
  <si>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</si>
  <si>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</si>
  <si>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</si>
  <si>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</si>
  <si>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</si>
  <si>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</si>
  <si>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</si>
  <si>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</si>
  <si>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</si>
  <si>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</si>
  <si>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</si>
  <si>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</si>
  <si>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</si>
  <si>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</si>
  <si>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</si>
  <si>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</si>
  <si>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</si>
  <si>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</si>
  <si>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</si>
  <si>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</si>
  <si>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</si>
  <si>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</si>
  <si>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</si>
  <si>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</si>
  <si>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</si>
  <si>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</si>
  <si>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</si>
  <si>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</si>
  <si>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</si>
  <si>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</si>
  <si>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</si>
  <si>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</si>
  <si>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</si>
  <si>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</si>
  <si>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</si>
  <si>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</si>
  <si>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</si>
  <si>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</si>
  <si>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</si>
  <si>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</si>
  <si>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</si>
  <si>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</si>
  <si>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</si>
  <si>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</si>
  <si>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</si>
  <si>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</si>
  <si>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</si>
  <si>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</si>
  <si>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</si>
  <si>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</si>
  <si>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</si>
  <si>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</si>
  <si>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</si>
  <si>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</si>
  <si>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</si>
  <si>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</si>
  <si>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</si>
  <si>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</si>
  <si>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</si>
  <si>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</si>
  <si>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</si>
  <si>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</si>
  <si>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</si>
  <si>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</si>
  <si>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</si>
  <si>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</si>
  <si>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</si>
  <si>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</si>
  <si>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</si>
  <si>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</si>
  <si>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</si>
  <si>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</si>
  <si>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</si>
  <si>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</si>
  <si>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</si>
  <si>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</si>
  <si>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</si>
  <si>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</si>
  <si>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</si>
  <si>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</si>
  <si>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</si>
  <si>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</si>
  <si>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</si>
  <si>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</si>
  <si>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</si>
  <si>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</si>
  <si>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</si>
  <si>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</si>
  <si>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</si>
  <si>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</si>
  <si>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</si>
  <si>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</si>
  <si>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</si>
  <si>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</si>
  <si>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</si>
  <si>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</si>
  <si>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</si>
  <si>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</si>
  <si>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</si>
  <si>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</si>
  <si>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</si>
  <si>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</si>
  <si>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</si>
  <si>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</si>
  <si>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</si>
  <si>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</si>
  <si>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</si>
  <si>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</si>
  <si>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</si>
  <si>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</si>
  <si>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</si>
  <si>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</si>
  <si>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</si>
  <si>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</si>
  <si>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</si>
  <si>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</si>
  <si>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</si>
  <si>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</si>
  <si>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</si>
  <si>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</si>
  <si>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</si>
  <si>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</si>
  <si>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</si>
  <si>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</si>
  <si>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</si>
  <si>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</si>
  <si>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</si>
  <si>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</si>
  <si>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</si>
  <si>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</si>
  <si>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</si>
  <si>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</si>
  <si>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</si>
  <si>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</si>
  <si>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</si>
  <si>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</si>
  <si>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</si>
  <si>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</si>
  <si>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</si>
  <si>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</si>
  <si>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</si>
  <si>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</si>
  <si>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</si>
  <si>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</si>
  <si>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</si>
  <si>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</si>
  <si>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</si>
  <si>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</si>
  <si>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</si>
  <si>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</si>
  <si>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</si>
  <si>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</si>
  <si>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</si>
  <si>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</si>
  <si>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</si>
  <si>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</si>
  <si>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</si>
  <si>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</si>
  <si>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</si>
  <si>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</si>
  <si>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</si>
  <si>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</si>
  <si>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</si>
  <si>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</si>
  <si>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</si>
  <si>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</si>
  <si>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</si>
  <si>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</si>
  <si>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</si>
  <si>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</si>
  <si>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</si>
  <si>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</si>
  <si>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</si>
  <si>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</si>
  <si>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</si>
  <si>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</si>
  <si>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</si>
  <si>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</si>
  <si>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</si>
  <si>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</si>
  <si>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</si>
  <si>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</si>
  <si>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</si>
  <si>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</si>
  <si>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</si>
  <si>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</si>
  <si>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</si>
  <si>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</si>
  <si>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</si>
  <si>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</si>
  <si>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</si>
  <si>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</si>
  <si>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</si>
  <si>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</si>
  <si>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</si>
  <si>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</si>
  <si>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</si>
  <si>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</si>
  <si>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</si>
  <si>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</si>
  <si>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</si>
  <si>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</si>
  <si>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</si>
  <si>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</si>
  <si>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</si>
  <si>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</si>
  <si>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</si>
  <si>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</si>
  <si>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</si>
  <si>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</si>
  <si>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</si>
  <si>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</si>
  <si>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</si>
  <si>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</si>
  <si>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</si>
  <si>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</si>
  <si>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</si>
  <si>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</si>
  <si>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</si>
  <si>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</si>
  <si>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</si>
  <si>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</si>
  <si>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</si>
  <si>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</si>
  <si>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</si>
  <si>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</si>
  <si>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</si>
  <si>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</si>
  <si>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</si>
  <si>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</si>
  <si>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</si>
  <si>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</si>
  <si>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</si>
  <si>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</si>
  <si>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</si>
  <si>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</si>
  <si>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</si>
  <si>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</si>
  <si>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</si>
  <si>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</si>
  <si>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</si>
  <si>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</si>
  <si>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</si>
  <si>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</si>
  <si>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</si>
  <si>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</si>
  <si>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</si>
  <si>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</si>
  <si>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</si>
  <si>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</si>
  <si>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</si>
  <si>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</si>
  <si>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</si>
  <si>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</si>
  <si>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</si>
  <si>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</si>
  <si>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</si>
  <si>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</si>
  <si>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</si>
  <si>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</si>
  <si>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</si>
  <si>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</si>
  <si>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</si>
  <si>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</si>
  <si>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</si>
  <si>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</si>
  <si>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</si>
  <si>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</si>
  <si>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</si>
  <si>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</si>
  <si>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</si>
  <si>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</si>
  <si>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</si>
  <si>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</si>
  <si>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</si>
  <si>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</si>
  <si>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</si>
  <si>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</si>
  <si>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</si>
  <si>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</si>
  <si>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</si>
  <si>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</si>
  <si>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</si>
  <si>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</si>
  <si>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</si>
  <si>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</si>
  <si>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</si>
  <si>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</si>
  <si>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</si>
  <si>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</si>
  <si>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</si>
  <si>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</si>
  <si>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</si>
  <si>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</si>
  <si>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</si>
  <si>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</si>
  <si>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</si>
  <si>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</si>
  <si>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</si>
  <si>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</si>
  <si>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</si>
  <si>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</si>
  <si>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</si>
  <si>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</si>
  <si>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</si>
  <si>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</si>
  <si>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</si>
  <si>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</si>
  <si>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</si>
  <si>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</si>
  <si>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</si>
  <si>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</si>
  <si>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</si>
  <si>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</si>
  <si>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</si>
  <si>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</si>
  <si>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</si>
  <si>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</si>
  <si>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</si>
  <si>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</si>
  <si>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</si>
  <si>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</si>
  <si>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</si>
  <si>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</si>
  <si>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</si>
  <si>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</si>
  <si>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</si>
  <si>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</si>
  <si>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</si>
  <si>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</si>
  <si>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</si>
  <si>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</si>
  <si>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</si>
  <si>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</si>
  <si>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</si>
  <si>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</si>
  <si>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</si>
  <si>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</si>
  <si>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</si>
  <si>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</si>
  <si>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</si>
  <si>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</si>
  <si>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</si>
  <si>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</si>
  <si>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</si>
  <si>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</si>
  <si>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</si>
  <si>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</si>
  <si>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</si>
  <si>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</si>
  <si>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</si>
  <si>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</si>
  <si>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</si>
  <si>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</si>
  <si>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</si>
  <si>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</si>
  <si>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</si>
  <si>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</si>
  <si>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</si>
  <si>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</si>
  <si>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</si>
  <si>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</si>
  <si>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</si>
  <si>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</si>
  <si>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</si>
  <si>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</si>
  <si>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</si>
  <si>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</si>
  <si>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</si>
  <si>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</si>
  <si>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</si>
  <si>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</si>
  <si>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</si>
  <si>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</si>
  <si>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</si>
  <si>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</si>
  <si>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</si>
  <si>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</si>
  <si>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</si>
  <si>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</si>
  <si>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</si>
  <si>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</si>
  <si>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</si>
  <si>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</si>
  <si>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</si>
  <si>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</si>
  <si>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</si>
  <si>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</si>
  <si>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</si>
  <si>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</si>
  <si>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</si>
  <si>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</si>
  <si>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</si>
  <si>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</si>
  <si>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</si>
  <si>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</si>
  <si>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</si>
  <si>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</si>
  <si>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</si>
  <si>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</si>
  <si>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</si>
  <si>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</si>
  <si>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</si>
  <si>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</si>
  <si>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</si>
  <si>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</si>
  <si>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</si>
  <si>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</si>
  <si>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</si>
  <si>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</si>
  <si>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</si>
  <si>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</si>
  <si>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</si>
  <si>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</si>
  <si>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</si>
  <si>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</si>
  <si>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</si>
  <si>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</si>
  <si>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</si>
  <si>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</si>
  <si>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</si>
  <si>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</si>
  <si>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</si>
  <si>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</si>
  <si>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</si>
  <si>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</si>
  <si>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</si>
  <si>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</si>
  <si>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</si>
  <si>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</si>
  <si>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</si>
  <si>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</si>
  <si>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</si>
  <si>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</si>
  <si>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</si>
  <si>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</si>
  <si>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</si>
  <si>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</si>
  <si>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</si>
  <si>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</si>
  <si>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</si>
  <si>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</si>
  <si>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</si>
  <si>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</si>
  <si>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</si>
  <si>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</si>
  <si>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</si>
  <si>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</si>
  <si>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</si>
  <si>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</si>
  <si>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</si>
  <si>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</si>
  <si>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</si>
  <si>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</si>
  <si>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</si>
  <si>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</si>
  <si>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</si>
  <si>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</si>
  <si>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</si>
  <si>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</si>
  <si>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</si>
  <si>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</si>
  <si>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</si>
  <si>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</si>
  <si>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</si>
  <si>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</si>
  <si>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</si>
  <si>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</si>
  <si>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</si>
  <si>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</si>
  <si>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</si>
  <si>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</si>
  <si>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</si>
  <si>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</si>
  <si>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</si>
  <si>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</si>
  <si>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</si>
  <si>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</si>
  <si>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</si>
  <si>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</si>
  <si>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</si>
  <si>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</si>
  <si>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</si>
  <si>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</si>
  <si>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</si>
  <si>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</si>
  <si>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</si>
  <si>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</si>
  <si>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</si>
  <si>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</si>
  <si>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</si>
  <si>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</si>
  <si>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</si>
  <si>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</si>
  <si>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</si>
  <si>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</si>
  <si>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</si>
  <si>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</si>
  <si>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</si>
  <si>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</si>
  <si>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</si>
  <si>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</si>
  <si>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</si>
  <si>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</si>
  <si>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</si>
  <si>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</si>
  <si>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</si>
  <si>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</si>
  <si>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</si>
  <si>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</si>
  <si>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</si>
  <si>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</si>
  <si>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</si>
  <si>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</si>
  <si>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</si>
  <si>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</si>
  <si>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</si>
  <si>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</si>
  <si>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</si>
  <si>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</si>
  <si>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</si>
  <si>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</si>
  <si>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</si>
  <si>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</si>
  <si>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</si>
  <si>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</si>
  <si>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</si>
  <si>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</si>
  <si>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</si>
  <si>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</si>
  <si>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</si>
  <si>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</si>
  <si>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</si>
  <si>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</si>
  <si>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</si>
  <si>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</si>
  <si>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</si>
  <si>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</si>
  <si>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</si>
  <si>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</si>
  <si>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</si>
  <si>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</si>
  <si>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</si>
  <si>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</si>
  <si>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</si>
  <si>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</si>
  <si>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</si>
  <si>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</si>
  <si>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</si>
  <si>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</si>
  <si>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</si>
  <si>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</si>
  <si>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</si>
  <si>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</si>
  <si>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</si>
  <si>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</si>
  <si>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</si>
  <si>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</si>
  <si>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</si>
  <si>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</si>
  <si>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</si>
  <si>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</si>
  <si>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</si>
  <si>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</si>
  <si>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</si>
  <si>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</si>
  <si>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</si>
  <si>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</si>
  <si>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</si>
  <si>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</si>
  <si>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</si>
  <si>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</si>
  <si>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</si>
  <si>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</si>
  <si>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</si>
  <si>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</si>
  <si>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</si>
  <si>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</si>
  <si>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</si>
  <si>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</si>
  <si>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</si>
  <si>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</si>
  <si>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</si>
  <si>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</si>
  <si>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</si>
  <si>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</si>
  <si>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</si>
  <si>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</si>
  <si>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</si>
  <si>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</si>
  <si>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</si>
  <si>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</si>
  <si>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</si>
  <si>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</si>
  <si>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</si>
  <si>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</si>
  <si>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</si>
  <si>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</si>
  <si>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</si>
  <si>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</si>
  <si>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</si>
  <si>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</si>
  <si>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</si>
  <si>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</si>
  <si>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</si>
  <si>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</si>
  <si>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</si>
  <si>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</si>
  <si>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</si>
  <si>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</si>
  <si>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</si>
  <si>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</si>
  <si>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</si>
  <si>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</si>
  <si>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</si>
  <si>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</si>
  <si>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</si>
  <si>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</si>
  <si>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</si>
  <si>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</si>
  <si>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</si>
  <si>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</si>
  <si>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</si>
  <si>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</si>
  <si>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</si>
  <si>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</si>
  <si>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</si>
  <si>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</si>
  <si>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</si>
  <si>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</si>
  <si>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</si>
  <si>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</si>
  <si>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</si>
  <si>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</si>
  <si>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</si>
  <si>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</si>
  <si>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</si>
  <si>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</si>
  <si>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</si>
  <si>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</si>
  <si>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</si>
  <si>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</si>
  <si>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</si>
  <si>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</si>
  <si>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</si>
  <si>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</si>
  <si>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</si>
  <si>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</si>
  <si>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</si>
  <si>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</si>
  <si>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</si>
  <si>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</si>
  <si>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</si>
  <si>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</si>
  <si>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</si>
  <si>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</si>
  <si>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</si>
  <si>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</si>
  <si>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</si>
  <si>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</si>
  <si>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</si>
  <si>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</si>
  <si>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</si>
  <si>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</si>
  <si>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</si>
  <si>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</si>
  <si>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</si>
  <si>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</si>
  <si>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</si>
  <si>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</si>
  <si>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</si>
  <si>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</si>
  <si>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</si>
  <si>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</si>
  <si>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</si>
  <si>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</si>
  <si>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</si>
  <si>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</si>
  <si>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</si>
  <si>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</si>
  <si>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</si>
  <si>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</si>
  <si>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</si>
  <si>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</si>
  <si>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</si>
  <si>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</si>
  <si>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</si>
  <si>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</si>
  <si>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</si>
  <si>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</si>
  <si>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</si>
  <si>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</si>
  <si>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</si>
  <si>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</si>
  <si>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</si>
  <si>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</si>
  <si>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</si>
  <si>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</si>
  <si>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</si>
  <si>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</si>
  <si>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</si>
  <si>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</si>
  <si>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</si>
  <si>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</si>
  <si>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</si>
  <si>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</si>
  <si>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</si>
  <si>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</si>
  <si>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</si>
  <si>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</si>
  <si>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</si>
  <si>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</si>
  <si>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</si>
  <si>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</si>
  <si>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</si>
  <si>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</si>
  <si>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</si>
  <si>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</si>
  <si>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</si>
  <si>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</si>
  <si>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</si>
  <si>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</si>
  <si>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</si>
  <si>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</si>
  <si>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</si>
  <si>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</si>
  <si>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</si>
  <si>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</si>
  <si>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</si>
  <si>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</si>
  <si>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</si>
  <si>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</si>
  <si>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</si>
  <si>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</si>
  <si>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</si>
  <si>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</si>
  <si>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</si>
  <si>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</si>
  <si>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</si>
  <si>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</si>
  <si>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</si>
  <si>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</si>
  <si>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</si>
  <si>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</si>
  <si>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</si>
  <si>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</si>
  <si>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</si>
  <si>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</si>
  <si>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</si>
  <si>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</si>
  <si>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</si>
  <si>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</si>
  <si>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</si>
  <si>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</si>
  <si>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</si>
  <si>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</si>
  <si>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</si>
  <si>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</si>
  <si>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</si>
  <si>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</si>
  <si>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</si>
  <si>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</si>
  <si>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</si>
  <si>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</si>
  <si>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</si>
  <si>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</si>
  <si>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</si>
  <si>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</si>
  <si>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</si>
  <si>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</si>
  <si>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</si>
  <si>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</si>
  <si>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</si>
  <si>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</si>
  <si>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</si>
  <si>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</si>
  <si>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</si>
  <si>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</si>
  <si>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</si>
  <si>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</si>
  <si>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</si>
  <si>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</si>
  <si>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</si>
  <si>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</si>
  <si>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</si>
  <si>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</si>
  <si>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</si>
  <si>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</si>
  <si>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</si>
  <si>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</si>
  <si>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</si>
  <si>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</si>
  <si>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</si>
  <si>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</si>
  <si>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</si>
  <si>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</si>
  <si>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</si>
  <si>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</si>
  <si>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</si>
  <si>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</si>
  <si>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</si>
  <si>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</si>
  <si>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</si>
  <si>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</si>
  <si>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</si>
  <si>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</si>
  <si>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</si>
  <si>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</si>
  <si>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</si>
  <si>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</si>
  <si>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</si>
  <si>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</si>
  <si>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</si>
  <si>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</si>
  <si>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</si>
  <si>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</si>
  <si>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</si>
  <si>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</si>
  <si>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</si>
  <si>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</si>
  <si>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</si>
  <si>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</si>
  <si>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</si>
  <si>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</si>
  <si>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</si>
  <si>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</si>
  <si>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</si>
  <si>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</si>
  <si>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</si>
  <si>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</si>
  <si>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</si>
  <si>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</si>
  <si>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</si>
  <si>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</si>
  <si>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</si>
  <si>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</si>
  <si>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</si>
  <si>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</si>
  <si>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</si>
  <si>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</si>
  <si>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</si>
  <si>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</si>
  <si>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</si>
  <si>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</si>
  <si>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</si>
  <si>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</si>
  <si>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</si>
  <si>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</si>
  <si>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</si>
  <si>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</si>
  <si>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</si>
  <si>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</si>
  <si>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</si>
  <si>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</si>
  <si>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</si>
  <si>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</si>
  <si>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</si>
  <si>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</si>
  <si>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</si>
  <si>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</si>
  <si>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</si>
  <si>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</si>
  <si>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</si>
  <si>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</si>
  <si>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</si>
  <si>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</si>
  <si>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</si>
  <si>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</si>
  <si>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</si>
  <si>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</si>
  <si>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</si>
  <si>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</si>
  <si>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</si>
  <si>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</si>
  <si>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</si>
  <si>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</si>
  <si>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</si>
  <si>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</si>
  <si>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</si>
  <si>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</si>
  <si>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</si>
  <si>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</si>
  <si>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</si>
  <si>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</si>
  <si>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</si>
  <si>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</si>
  <si>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</si>
  <si>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</si>
  <si>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</si>
  <si>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</si>
  <si>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</si>
  <si>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</si>
  <si>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</si>
  <si>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</si>
  <si>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</si>
  <si>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</si>
  <si>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</si>
  <si>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</si>
  <si>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</si>
  <si>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</si>
  <si>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</si>
  <si>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</si>
  <si>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</si>
  <si>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</si>
  <si>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</si>
  <si>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</si>
  <si>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</si>
  <si>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</si>
  <si>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</si>
  <si>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</si>
  <si>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</si>
  <si>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</si>
  <si>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</si>
  <si>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</si>
  <si>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</si>
  <si>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</si>
  <si>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</si>
  <si>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</si>
  <si>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</si>
  <si>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</si>
  <si>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</si>
  <si>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</si>
  <si>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</si>
  <si>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</si>
  <si>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</si>
  <si>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</si>
  <si>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</si>
  <si>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</si>
  <si>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</si>
  <si>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</si>
  <si>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</si>
  <si>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</si>
  <si>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</si>
  <si>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</si>
  <si>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</si>
  <si>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</si>
  <si>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</si>
  <si>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</si>
  <si>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</si>
  <si>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</si>
  <si>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</si>
  <si>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</si>
  <si>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</si>
  <si>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</si>
  <si>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</si>
  <si>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</si>
  <si>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</si>
  <si>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</si>
  <si>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</si>
  <si>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</si>
  <si>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</si>
  <si>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</si>
  <si>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</si>
  <si>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</si>
  <si>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</si>
  <si>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</si>
  <si>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</si>
  <si>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</si>
  <si>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</si>
  <si>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</si>
  <si>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</si>
  <si>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</si>
  <si>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</si>
  <si>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</si>
  <si>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</si>
  <si>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</si>
  <si>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</si>
  <si>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</si>
  <si>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</si>
  <si>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</si>
  <si>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</si>
  <si>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</si>
  <si>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</si>
  <si>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</si>
  <si>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</si>
  <si>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</si>
  <si>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</si>
  <si>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</si>
  <si>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</si>
  <si>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</si>
  <si>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</si>
  <si>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</si>
  <si>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</si>
  <si>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</si>
  <si>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</si>
  <si>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</si>
  <si>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</si>
  <si>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</si>
  <si>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</si>
  <si>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</si>
  <si>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</si>
  <si>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</si>
  <si>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</si>
  <si>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</si>
  <si>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</si>
  <si>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</si>
  <si>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</si>
  <si>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</si>
  <si>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</si>
  <si>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</si>
  <si>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</si>
  <si>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</si>
  <si>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</si>
  <si>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</si>
  <si>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</si>
  <si>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</si>
  <si>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</si>
  <si>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</si>
  <si>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</si>
  <si>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</si>
  <si>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</si>
  <si>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</si>
  <si>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</si>
  <si>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</si>
  <si>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</si>
  <si>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</si>
  <si>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</si>
  <si>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</si>
  <si>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</si>
  <si>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</si>
  <si>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</si>
  <si>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</si>
  <si>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</si>
  <si>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</si>
  <si>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</si>
  <si>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</si>
  <si>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</si>
  <si>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</si>
  <si>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</si>
  <si>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</si>
  <si>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</si>
  <si>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</si>
  <si>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</si>
  <si>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</si>
  <si>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</si>
  <si>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</si>
  <si>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</si>
  <si>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</si>
  <si>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</si>
  <si>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</si>
  <si>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</si>
  <si>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</si>
  <si>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</si>
  <si>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</si>
  <si>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</si>
  <si>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</si>
  <si>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</si>
  <si>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</si>
  <si>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</si>
  <si>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</si>
  <si>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</si>
  <si>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</si>
  <si>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</si>
  <si>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</si>
  <si>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</si>
  <si>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</si>
  <si>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</si>
  <si>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</si>
  <si>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</si>
  <si>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</si>
  <si>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</si>
  <si>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</si>
  <si>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</si>
  <si>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</si>
  <si>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</si>
  <si>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</si>
  <si>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</si>
  <si>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</si>
  <si>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</si>
  <si>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</si>
  <si>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</si>
  <si>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</si>
  <si>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</si>
  <si>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</si>
  <si>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</si>
  <si>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</si>
  <si>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</si>
  <si>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</si>
  <si>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</si>
  <si>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</si>
  <si>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</si>
  <si>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</si>
  <si>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</si>
  <si>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</si>
  <si>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</si>
  <si>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</si>
  <si>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</si>
  <si>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</si>
  <si>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</si>
  <si>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</si>
  <si>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</si>
  <si>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</si>
  <si>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</si>
  <si>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</si>
  <si>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</si>
  <si>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</si>
  <si>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</si>
  <si>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</si>
  <si>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</si>
  <si>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</si>
  <si>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</si>
  <si>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</si>
  <si>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</si>
  <si>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</si>
  <si>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</si>
  <si>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</si>
  <si>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</si>
  <si>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</si>
  <si>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</si>
  <si>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</si>
  <si>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</si>
  <si>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</si>
  <si>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</si>
  <si>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</si>
  <si>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</si>
  <si>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</si>
  <si>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</si>
  <si>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</si>
  <si>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</si>
  <si>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</si>
  <si>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</si>
  <si>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</si>
  <si>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</si>
  <si>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</si>
  <si>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</si>
  <si>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</si>
  <si>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</si>
  <si>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</si>
  <si>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</si>
  <si>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</si>
  <si>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</si>
  <si>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</si>
  <si>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</si>
  <si>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</si>
  <si>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</si>
  <si>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</si>
  <si>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</si>
  <si>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</si>
  <si>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</si>
  <si>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</si>
  <si>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</si>
  <si>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</si>
  <si>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</si>
  <si>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</si>
  <si>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</si>
  <si>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</si>
  <si>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</si>
  <si>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</si>
  <si>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</si>
  <si>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</si>
  <si>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</si>
  <si>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</si>
  <si>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</si>
  <si>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</si>
  <si>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</si>
  <si>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</si>
  <si>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</si>
  <si>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</si>
  <si>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</si>
  <si>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</si>
  <si>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</si>
  <si>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</si>
  <si>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</si>
  <si>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</si>
  <si>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</si>
  <si>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</si>
  <si>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</si>
  <si>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</si>
  <si>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</si>
  <si>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</si>
  <si>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</si>
  <si>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</si>
  <si>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</si>
  <si>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</si>
  <si>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</si>
  <si>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</si>
  <si>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</si>
  <si>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</si>
  <si>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</si>
  <si>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</si>
  <si>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</si>
  <si>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</si>
  <si>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</si>
  <si>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</si>
  <si>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</si>
  <si>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</si>
  <si>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</si>
  <si>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</si>
  <si>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</si>
  <si>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</si>
  <si>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</si>
  <si>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</si>
  <si>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</si>
  <si>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</si>
  <si>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</si>
  <si>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</si>
  <si>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</si>
  <si>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</si>
  <si>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</si>
  <si>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</si>
  <si>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</si>
  <si>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</si>
  <si>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</si>
  <si>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</si>
  <si>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</si>
  <si>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</si>
  <si>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</si>
  <si>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</si>
  <si>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</si>
  <si>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</si>
  <si>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</si>
  <si>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</si>
  <si>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</si>
  <si>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</si>
  <si>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</si>
  <si>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</si>
  <si>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</si>
  <si>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</si>
  <si>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</si>
  <si>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</si>
  <si>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</si>
  <si>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</si>
  <si>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</si>
  <si>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</si>
  <si>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</si>
  <si>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</si>
  <si>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</si>
  <si>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</si>
  <si>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</si>
  <si>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</si>
  <si>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</si>
  <si>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</si>
  <si>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</si>
  <si>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</si>
  <si>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</si>
  <si>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</si>
  <si>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</si>
  <si>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</si>
  <si>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</si>
  <si>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</si>
  <si>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</si>
  <si>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</si>
  <si>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</si>
  <si>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</si>
  <si>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</si>
  <si>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</si>
  <si>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</si>
  <si>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</si>
  <si>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</si>
  <si>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</si>
  <si>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</si>
  <si>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</si>
  <si>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</si>
  <si>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</si>
  <si>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</si>
  <si>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</si>
  <si>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</si>
  <si>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</si>
  <si>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</si>
  <si>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</si>
  <si>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</si>
  <si>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</si>
  <si>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</si>
  <si>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</si>
  <si>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</si>
  <si>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</si>
  <si>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</si>
  <si>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</si>
  <si>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</si>
  <si>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</si>
  <si>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</si>
  <si>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</si>
  <si>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</si>
  <si>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</si>
  <si>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</si>
  <si>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</si>
  <si>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</si>
  <si>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</si>
  <si>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</si>
  <si>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</si>
  <si>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</si>
  <si>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</si>
  <si>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</si>
  <si>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</si>
  <si>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</si>
  <si>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</si>
  <si>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</si>
  <si>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</si>
  <si>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</si>
  <si>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</si>
  <si>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</si>
  <si>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</si>
  <si>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</si>
  <si>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</si>
  <si>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</si>
  <si>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</si>
  <si>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</si>
  <si>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</si>
  <si>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</si>
  <si>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</si>
  <si>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</si>
  <si>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</si>
  <si>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</si>
  <si>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</si>
  <si>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</si>
  <si>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</si>
  <si>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</si>
  <si>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</si>
  <si>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</si>
  <si>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</si>
  <si>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</si>
  <si>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</si>
  <si>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</si>
  <si>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</si>
  <si>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</si>
  <si>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</si>
  <si>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</si>
  <si>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</si>
  <si>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</si>
  <si>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</si>
  <si>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</si>
  <si>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</si>
  <si>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</si>
  <si>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</si>
  <si>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</si>
  <si>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</si>
  <si>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</si>
  <si>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</si>
  <si>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</si>
  <si>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</si>
  <si>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</si>
  <si>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</si>
  <si>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</si>
  <si>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</si>
  <si>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</si>
  <si>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</si>
  <si>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</si>
  <si>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</si>
  <si>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</si>
  <si>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</si>
  <si>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</si>
  <si>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</si>
  <si>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</si>
  <si>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</si>
  <si>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</si>
  <si>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</si>
  <si>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</si>
  <si>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</si>
  <si>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</si>
  <si>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</si>
  <si>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</si>
  <si>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</si>
  <si>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</si>
  <si>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</si>
  <si>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</si>
  <si>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</si>
  <si>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</si>
  <si>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</si>
  <si>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</si>
  <si>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</si>
  <si>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</si>
  <si>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</si>
  <si>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</si>
  <si>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</si>
  <si>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</si>
  <si>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</si>
  <si>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</si>
  <si>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</si>
  <si>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</si>
  <si>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</si>
  <si>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</si>
  <si>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</si>
  <si>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</si>
  <si>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</si>
  <si>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</si>
  <si>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</si>
  <si>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</si>
  <si>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</si>
  <si>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</si>
  <si>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</si>
  <si>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</si>
  <si>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</si>
  <si>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</si>
  <si>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</si>
  <si>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</si>
  <si>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</si>
  <si>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</si>
  <si>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</si>
  <si>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</si>
  <si>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</si>
  <si>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</si>
  <si>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</si>
  <si>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</si>
  <si>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</si>
  <si>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</si>
  <si>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</si>
  <si>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</si>
  <si>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</si>
  <si>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</si>
  <si>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</si>
  <si>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</si>
  <si>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</si>
  <si>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</si>
  <si>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</si>
  <si>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</si>
  <si>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</si>
  <si>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</si>
  <si>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</si>
  <si>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</si>
  <si>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</si>
  <si>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</si>
  <si>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</si>
  <si>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</si>
  <si>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</si>
  <si>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</si>
  <si>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</si>
  <si>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</si>
  <si>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</si>
  <si>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</si>
  <si>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</si>
  <si>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</si>
  <si>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</si>
  <si>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</si>
  <si>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</si>
  <si>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</si>
  <si>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</si>
  <si>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</si>
  <si>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</si>
  <si>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</si>
  <si>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</si>
  <si>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</si>
  <si>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</si>
  <si>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</si>
  <si>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</si>
  <si>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</si>
  <si>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</si>
  <si>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</si>
  <si>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</si>
  <si>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</si>
  <si>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</si>
  <si>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</si>
  <si>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</si>
  <si>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</si>
  <si>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</si>
  <si>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</si>
  <si>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</si>
  <si>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</si>
  <si>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</si>
  <si>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</si>
  <si>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</si>
  <si>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</si>
  <si>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</si>
  <si>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</si>
  <si>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</si>
  <si>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</si>
  <si>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</si>
  <si>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</si>
  <si>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</si>
  <si>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</si>
  <si>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</si>
  <si>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</si>
  <si>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</si>
  <si>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</si>
  <si>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</si>
  <si>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</si>
  <si>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</si>
  <si>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</si>
  <si>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</si>
  <si>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</si>
  <si>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</si>
  <si>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</si>
  <si>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</si>
  <si>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</si>
  <si>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</si>
  <si>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</si>
  <si>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</si>
  <si>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</si>
  <si>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</si>
  <si>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</si>
  <si>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</si>
  <si>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</si>
  <si>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</si>
  <si>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</si>
  <si>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</si>
  <si>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</si>
  <si>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</si>
  <si>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</si>
  <si>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</si>
  <si>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</si>
  <si>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</si>
  <si>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</si>
  <si>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</si>
  <si>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</si>
  <si>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</si>
  <si>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</si>
  <si>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</si>
  <si>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</si>
  <si>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</si>
  <si>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</si>
  <si>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</si>
  <si>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</si>
  <si>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</si>
  <si>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</si>
  <si>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</si>
  <si>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</si>
  <si>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</si>
  <si>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</si>
  <si>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</si>
  <si>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</si>
  <si>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</si>
  <si>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</si>
  <si>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</si>
  <si>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</si>
  <si>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</si>
  <si>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</si>
  <si>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</si>
  <si>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</si>
  <si>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</si>
  <si>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</si>
  <si>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</si>
  <si>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</si>
  <si>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</si>
  <si>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</si>
  <si>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</si>
  <si>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</si>
  <si>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</si>
  <si>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</si>
  <si>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</si>
  <si>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</si>
  <si>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</si>
  <si>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</si>
  <si>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</si>
  <si>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</si>
  <si>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</si>
  <si>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</si>
  <si>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</si>
  <si>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</si>
  <si>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</si>
  <si>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</si>
  <si>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</si>
  <si>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</si>
  <si>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</si>
  <si>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</si>
  <si>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</si>
  <si>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</si>
  <si>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</si>
  <si>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</si>
  <si>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</si>
  <si>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</si>
  <si>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</si>
  <si>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</si>
  <si>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</si>
  <si>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</si>
  <si>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</si>
  <si>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</si>
  <si>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</si>
  <si>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</si>
  <si>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</si>
  <si>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</si>
  <si>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</si>
  <si>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</si>
  <si>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</si>
  <si>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</si>
  <si>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</si>
  <si>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</si>
  <si>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</si>
  <si>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</si>
  <si>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</si>
  <si>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</si>
  <si>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</si>
  <si>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</si>
  <si>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</si>
  <si>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</si>
  <si>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</si>
  <si>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</si>
  <si>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</si>
  <si>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</si>
  <si>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</si>
  <si>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</si>
  <si>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</si>
  <si>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</si>
  <si>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</si>
  <si>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</si>
  <si>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</si>
  <si>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</si>
  <si>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</si>
  <si>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</si>
  <si>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</si>
  <si>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</si>
  <si>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</si>
  <si>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</si>
  <si>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</si>
  <si>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</si>
  <si>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</si>
  <si>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</si>
  <si>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</si>
  <si>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</si>
  <si>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</si>
  <si>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</si>
  <si>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</si>
  <si>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</si>
  <si>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</si>
  <si>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</si>
  <si>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</si>
  <si>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</si>
  <si>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</si>
  <si>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</si>
  <si>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</si>
  <si>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</si>
  <si>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</si>
  <si>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</si>
  <si>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</si>
  <si>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</si>
  <si>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</si>
  <si>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</si>
  <si>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</si>
  <si>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</si>
  <si>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</si>
  <si>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</si>
  <si>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</si>
  <si>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</si>
  <si>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</si>
  <si>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</si>
  <si>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</si>
  <si>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</si>
  <si>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</si>
  <si>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</si>
  <si>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</si>
  <si>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</si>
  <si>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</si>
  <si>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</si>
  <si>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</si>
  <si>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</si>
  <si>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</si>
  <si>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</si>
  <si>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</si>
  <si>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</si>
  <si>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</si>
  <si>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</si>
  <si>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</si>
  <si>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</si>
  <si>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</si>
  <si>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</si>
  <si>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</si>
  <si>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</si>
  <si>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</si>
  <si>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</si>
  <si>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</si>
  <si>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</si>
  <si>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</si>
  <si>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</si>
  <si>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</si>
  <si>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</si>
  <si>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</si>
  <si>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</si>
  <si>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</si>
  <si>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</si>
  <si>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</si>
  <si>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</si>
  <si>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</si>
  <si>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</si>
  <si>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</si>
  <si>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</si>
  <si>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</si>
  <si>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</si>
  <si>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</si>
  <si>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</si>
  <si>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</si>
  <si>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</si>
  <si>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</si>
  <si>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</si>
  <si>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</si>
  <si>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</si>
  <si>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</si>
  <si>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</si>
  <si>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</si>
  <si>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</si>
  <si>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</si>
  <si>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</si>
  <si>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</si>
  <si>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</si>
  <si>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</si>
  <si>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</si>
  <si>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</si>
  <si>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</si>
  <si>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</si>
  <si>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</si>
  <si>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</si>
  <si>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</si>
  <si>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</si>
  <si>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</si>
  <si>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</si>
  <si>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</si>
  <si>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</si>
  <si>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</si>
  <si>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</si>
  <si>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</si>
  <si>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</si>
  <si>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</si>
  <si>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</si>
  <si>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</si>
  <si>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</si>
  <si>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</si>
  <si>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</si>
  <si>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</si>
  <si>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</si>
  <si>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</si>
  <si>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</si>
  <si>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</si>
  <si>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</si>
  <si>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</si>
  <si>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</si>
  <si>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</si>
  <si>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</si>
  <si>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</si>
  <si>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</si>
  <si>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</si>
  <si>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</si>
  <si>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</si>
  <si>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</si>
  <si>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</si>
  <si>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</si>
  <si>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</si>
  <si>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</si>
  <si>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</si>
  <si>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</si>
  <si>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</si>
  <si>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</si>
  <si>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</si>
  <si>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</si>
  <si>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</si>
  <si>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</si>
  <si>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</si>
  <si>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</si>
  <si>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</si>
  <si>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</si>
  <si>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</si>
  <si>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</si>
  <si>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</si>
  <si>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</si>
  <si>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</si>
  <si>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</si>
  <si>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</si>
  <si>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</si>
  <si>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</si>
  <si>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</si>
  <si>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</si>
  <si>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</si>
  <si>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</si>
  <si>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</si>
  <si>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</si>
  <si>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</si>
  <si>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</si>
  <si>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</si>
  <si>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</si>
  <si>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</si>
  <si>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</si>
  <si>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</si>
  <si>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</si>
  <si>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</si>
  <si>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</si>
  <si>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</si>
  <si>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</si>
  <si>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</si>
  <si>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</si>
  <si>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</si>
  <si>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</si>
  <si>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</si>
  <si>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</si>
  <si>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</si>
  <si>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</si>
  <si>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</si>
  <si>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</si>
  <si>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</si>
  <si>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</si>
  <si>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</si>
  <si>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</si>
  <si>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</si>
  <si>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</si>
  <si>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</si>
  <si>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</si>
  <si>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</si>
  <si>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</si>
  <si>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</si>
  <si>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</si>
  <si>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</si>
  <si>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</si>
  <si>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</si>
  <si>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</si>
  <si>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</si>
  <si>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</si>
  <si>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</si>
  <si>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</si>
  <si>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</si>
  <si>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</si>
  <si>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</si>
  <si>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</si>
  <si>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</si>
  <si>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</si>
  <si>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</si>
  <si>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</si>
  <si>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</si>
  <si>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</si>
  <si>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</si>
  <si>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</si>
  <si>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</si>
  <si>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</si>
  <si>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</si>
  <si>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</si>
  <si>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</si>
  <si>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</si>
  <si>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</si>
  <si>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</si>
  <si>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</si>
  <si>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</si>
  <si>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</si>
  <si>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</si>
  <si>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</si>
  <si>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</si>
  <si>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</si>
  <si>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</si>
  <si>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</si>
  <si>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</si>
  <si>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</si>
  <si>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</si>
  <si>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</si>
  <si>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</si>
  <si>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</si>
  <si>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</si>
  <si>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</si>
  <si>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</si>
  <si>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</si>
  <si>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</si>
  <si>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</si>
  <si>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</si>
  <si>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</si>
  <si>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</si>
  <si>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</si>
  <si>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</si>
  <si>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</si>
  <si>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</si>
  <si>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</si>
  <si>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</si>
  <si>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</si>
  <si>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</si>
  <si>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</si>
  <si>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</si>
  <si>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</si>
  <si>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</si>
  <si>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</si>
  <si>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</si>
  <si>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</si>
  <si>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</si>
  <si>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</si>
  <si>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</si>
  <si>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</si>
  <si>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</si>
  <si>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</si>
  <si>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</si>
  <si>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</si>
  <si>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</si>
  <si>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</si>
  <si>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</si>
  <si>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</si>
  <si>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</si>
  <si>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</si>
  <si>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</si>
  <si>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</si>
  <si>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</si>
  <si>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</si>
  <si>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</si>
  <si>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</si>
  <si>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</si>
  <si>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</si>
  <si>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</si>
  <si>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</si>
  <si>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</si>
  <si>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</si>
  <si>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</si>
  <si>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</si>
  <si>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</si>
  <si>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</si>
  <si>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</si>
  <si>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</si>
  <si>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</si>
  <si>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</si>
  <si>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</si>
  <si>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</si>
  <si>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</si>
  <si>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</si>
  <si>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</si>
  <si>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</si>
  <si>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</si>
  <si>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</si>
  <si>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</si>
  <si>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</si>
  <si>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</si>
  <si>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</si>
  <si>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</si>
  <si>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</si>
  <si>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</si>
  <si>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</si>
  <si>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</si>
  <si>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</si>
  <si>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</si>
  <si>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</si>
  <si>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</si>
  <si>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</si>
  <si>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</si>
  <si>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</si>
  <si>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</si>
  <si>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</si>
  <si>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</si>
  <si>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</si>
  <si>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</si>
  <si>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</si>
  <si>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</si>
  <si>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</si>
  <si>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</si>
  <si>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</si>
  <si>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</si>
  <si>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</si>
  <si>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</si>
  <si>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</si>
  <si>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</si>
  <si>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</si>
  <si>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</si>
  <si>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</si>
  <si>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</si>
  <si>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</si>
  <si>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</si>
  <si>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</si>
  <si>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</si>
  <si>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</si>
  <si>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</si>
  <si>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</si>
  <si>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</si>
  <si>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</si>
  <si>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</si>
  <si>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</si>
  <si>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</si>
  <si>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</si>
  <si>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</si>
  <si>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</si>
  <si>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</si>
  <si>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</si>
  <si>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</si>
  <si>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</si>
  <si>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</si>
  <si>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</si>
  <si>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</si>
  <si>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</si>
  <si>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</si>
  <si>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</si>
  <si>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</si>
  <si>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</si>
  <si>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</si>
  <si>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</si>
  <si>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</si>
  <si>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</si>
  <si>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</si>
  <si>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</si>
  <si>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</si>
  <si>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</si>
  <si>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</si>
  <si>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</si>
  <si>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</si>
  <si>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</si>
  <si>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</si>
  <si>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</si>
  <si>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</si>
  <si>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</si>
  <si>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</si>
  <si>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</si>
  <si>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</si>
  <si>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</si>
  <si>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</si>
  <si>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</si>
  <si>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</si>
  <si>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</si>
  <si>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</si>
  <si>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</si>
  <si>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</si>
  <si>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</si>
  <si>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</si>
  <si>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</si>
  <si>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</si>
  <si>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</si>
  <si>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</si>
  <si>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</si>
  <si>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</si>
  <si>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</si>
  <si>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</si>
  <si>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</si>
  <si>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</si>
  <si>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</si>
  <si>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</si>
  <si>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</si>
  <si>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</si>
  <si>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</si>
  <si>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</si>
  <si>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</si>
  <si>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</si>
  <si>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</si>
  <si>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</si>
  <si>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</si>
  <si>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</si>
  <si>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</si>
  <si>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</si>
  <si>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</si>
  <si>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</si>
  <si>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</si>
  <si>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</si>
  <si>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</si>
  <si>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</si>
  <si>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</si>
  <si>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</si>
  <si>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</si>
  <si>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</si>
  <si>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</si>
  <si>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</si>
  <si>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</si>
  <si>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</si>
  <si>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</si>
  <si>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</si>
  <si>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</si>
  <si>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</si>
  <si>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</si>
  <si>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</si>
  <si>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</si>
  <si>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</si>
  <si>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</si>
  <si>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</si>
  <si>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</si>
  <si>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</si>
  <si>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</si>
  <si>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</si>
  <si>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</si>
  <si>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</si>
  <si>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</si>
  <si>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</si>
  <si>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</si>
  <si>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</si>
  <si>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</si>
  <si>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</si>
  <si>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</si>
  <si>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</si>
  <si>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</si>
  <si>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</si>
  <si>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</si>
  <si>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</si>
  <si>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</si>
  <si>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</si>
  <si>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</si>
  <si>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</si>
  <si>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</si>
  <si>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</si>
  <si>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</si>
  <si>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</si>
  <si>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</si>
  <si>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</si>
  <si>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</si>
  <si>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</si>
  <si>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</si>
  <si>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</si>
  <si>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</si>
  <si>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</si>
  <si>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</si>
  <si>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</si>
  <si>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</si>
  <si>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</si>
  <si>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</si>
  <si>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</si>
  <si>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</si>
  <si>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</si>
  <si>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</si>
  <si>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</si>
  <si>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</si>
  <si>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</si>
  <si>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</si>
  <si>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</si>
  <si>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</si>
  <si>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</si>
  <si>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</si>
  <si>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</si>
  <si>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</si>
  <si>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</si>
  <si>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</si>
  <si>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</si>
  <si>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</si>
  <si>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</si>
  <si>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</si>
  <si>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</si>
  <si>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</si>
  <si>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</si>
  <si>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</si>
  <si>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</si>
  <si>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</si>
  <si>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</si>
  <si>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</si>
  <si>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</si>
  <si>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</si>
  <si>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</si>
  <si>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</si>
  <si>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</si>
  <si>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</si>
  <si>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</si>
  <si>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</si>
  <si>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</si>
  <si>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</si>
  <si>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</si>
  <si>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</si>
  <si>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</si>
  <si>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</si>
  <si>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</si>
  <si>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</si>
  <si>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</si>
  <si>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</si>
  <si>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</si>
  <si>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</si>
  <si>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</si>
  <si>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</si>
  <si>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</si>
  <si>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</si>
  <si>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</si>
  <si>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</si>
  <si>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</si>
  <si>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</si>
  <si>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</si>
  <si>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</si>
  <si>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</si>
  <si>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</si>
  <si>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</si>
  <si>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</si>
  <si>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</si>
  <si>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</si>
  <si>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</si>
  <si>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</si>
  <si>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</si>
  <si>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</si>
  <si>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</si>
  <si>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</si>
  <si>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</si>
  <si>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</si>
  <si>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</si>
  <si>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</si>
  <si>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</si>
  <si>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</si>
  <si>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</si>
  <si>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</si>
  <si>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</si>
  <si>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</si>
  <si>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</si>
  <si>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</si>
  <si>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</si>
  <si>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</si>
  <si>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</si>
  <si>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</si>
  <si>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</si>
  <si>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</si>
  <si>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</si>
  <si>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</si>
  <si>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</si>
  <si>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</si>
  <si>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</si>
  <si>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</si>
  <si>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</si>
  <si>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</si>
  <si>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</si>
  <si>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</si>
  <si>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</si>
  <si>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</si>
  <si>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</si>
  <si>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</si>
  <si>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</si>
  <si>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</si>
  <si>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</si>
  <si>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</si>
  <si>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</si>
  <si>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</si>
  <si>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</si>
  <si>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</si>
  <si>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</si>
  <si>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</si>
  <si>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</si>
  <si>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</si>
  <si>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</si>
  <si>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</si>
  <si>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</si>
  <si>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</si>
  <si>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</si>
  <si>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</si>
  <si>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</si>
  <si>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</si>
  <si>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</si>
  <si>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</si>
  <si>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</si>
  <si>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</si>
  <si>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</si>
  <si>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</si>
  <si>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</si>
  <si>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</si>
  <si>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</si>
  <si>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</si>
  <si>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</si>
  <si>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</si>
  <si>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</si>
  <si>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</si>
  <si>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</si>
  <si>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</si>
  <si>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</si>
  <si>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</si>
  <si>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</si>
  <si>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</si>
  <si>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</si>
  <si>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</si>
  <si>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</si>
  <si>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</si>
  <si>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</si>
  <si>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</si>
  <si>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</si>
  <si>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</si>
  <si>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</si>
  <si>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</si>
  <si>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</si>
  <si>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</si>
  <si>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</si>
  <si>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</si>
  <si>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</si>
  <si>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</si>
  <si>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</si>
  <si>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</si>
  <si>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</si>
  <si>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</si>
  <si>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</si>
  <si>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</si>
  <si>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</si>
  <si>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</si>
  <si>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</si>
  <si>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</si>
  <si>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</si>
  <si>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</si>
  <si>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</si>
  <si>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</si>
  <si>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</si>
  <si>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</si>
  <si>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</si>
  <si>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</si>
  <si>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</si>
  <si>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</si>
  <si>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</si>
  <si>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</si>
  <si>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</si>
  <si>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</si>
  <si>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</si>
  <si>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</si>
  <si>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</si>
  <si>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</si>
  <si>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</si>
  <si>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</si>
  <si>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</si>
  <si>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</si>
  <si>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</si>
  <si>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</si>
  <si>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</si>
  <si>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</si>
  <si>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</si>
  <si>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</si>
  <si>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</si>
  <si>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</si>
  <si>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</si>
  <si>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</si>
  <si>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</si>
  <si>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</si>
  <si>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</si>
  <si>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</si>
  <si>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</si>
  <si>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</si>
  <si>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</si>
  <si>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</si>
  <si>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</si>
  <si>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</si>
  <si>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</si>
  <si>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</si>
  <si>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</si>
  <si>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</si>
  <si>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</si>
  <si>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</si>
  <si>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</si>
  <si>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</si>
  <si>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</si>
  <si>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</si>
  <si>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</si>
  <si>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</si>
  <si>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</si>
  <si>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</si>
  <si>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</si>
  <si>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</si>
  <si>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</si>
  <si>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</si>
  <si>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</si>
  <si>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</si>
  <si>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</si>
  <si>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</si>
  <si>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</si>
  <si>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</si>
  <si>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</si>
  <si>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</si>
  <si>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</si>
  <si>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</si>
  <si>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</si>
  <si>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</si>
  <si>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</si>
  <si>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</si>
  <si>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</si>
  <si>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</si>
  <si>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</si>
  <si>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</si>
  <si>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</si>
  <si>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</si>
  <si>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</si>
  <si>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</si>
  <si>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</si>
  <si>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</si>
  <si>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</si>
  <si>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</si>
  <si>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</si>
  <si>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</si>
  <si>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</si>
  <si>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</si>
  <si>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</si>
  <si>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</si>
  <si>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</si>
  <si>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</si>
  <si>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</si>
  <si>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</si>
  <si>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</si>
  <si>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</si>
  <si>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</si>
  <si>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</si>
  <si>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</si>
  <si>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</si>
  <si>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</si>
  <si>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</si>
  <si>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</si>
  <si>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</si>
  <si>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</si>
  <si>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</si>
  <si>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</si>
  <si>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</si>
  <si>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</si>
  <si>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</si>
  <si>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</si>
  <si>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</si>
  <si>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</si>
  <si>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</si>
  <si>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</si>
  <si>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</si>
  <si>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</si>
  <si>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</si>
  <si>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</si>
  <si>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</si>
  <si>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</si>
  <si>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</si>
  <si>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</si>
  <si>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</si>
  <si>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</si>
  <si>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</si>
  <si>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</si>
  <si>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</si>
  <si>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</si>
  <si>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</si>
  <si>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</si>
  <si>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</si>
  <si>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</si>
  <si>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</si>
  <si>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</si>
  <si>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</si>
  <si>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</si>
  <si>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</si>
  <si>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</si>
  <si>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</si>
  <si>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</si>
  <si>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</si>
  <si>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</si>
  <si>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</si>
  <si>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</si>
  <si>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</si>
  <si>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</si>
  <si>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</si>
  <si>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</si>
  <si>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</si>
  <si>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</si>
  <si>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</si>
  <si>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</si>
  <si>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</si>
  <si>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</si>
  <si>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</si>
  <si>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</si>
  <si>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</si>
  <si>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</si>
  <si>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</si>
  <si>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</si>
  <si>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</si>
  <si>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</si>
  <si>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</si>
  <si>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</si>
  <si>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</si>
  <si>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</si>
  <si>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</si>
  <si>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</si>
  <si>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</si>
  <si>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</si>
  <si>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</si>
  <si>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</si>
  <si>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</si>
  <si>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</si>
  <si>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</si>
  <si>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</si>
  <si>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</si>
  <si>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</si>
  <si>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</si>
  <si>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</si>
  <si>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</si>
  <si>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</si>
  <si>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</si>
  <si>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</si>
  <si>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</si>
  <si>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</si>
  <si>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</si>
  <si>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</si>
  <si>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</si>
  <si>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</si>
  <si>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</si>
  <si>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</si>
  <si>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</si>
  <si>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</si>
  <si>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</si>
  <si>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</si>
  <si>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</si>
  <si>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</si>
  <si>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</si>
  <si>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</si>
  <si>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</si>
  <si>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</si>
  <si>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</si>
  <si>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</si>
  <si>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</si>
  <si>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</si>
  <si>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</si>
  <si>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</si>
  <si>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</si>
  <si>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</si>
  <si>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</si>
  <si>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</si>
  <si>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</si>
  <si>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</si>
  <si>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</si>
  <si>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</si>
  <si>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</si>
  <si>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</si>
  <si>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</si>
  <si>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</si>
  <si>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</si>
  <si>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</si>
  <si>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</si>
  <si>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</si>
  <si>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</si>
  <si>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</si>
  <si>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</si>
  <si>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</si>
  <si>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</si>
  <si>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</si>
  <si>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</si>
  <si>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</si>
  <si>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</si>
  <si>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</si>
  <si>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</si>
  <si>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</si>
  <si>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</si>
  <si>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</si>
  <si>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</si>
  <si>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</si>
  <si>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</si>
  <si>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</si>
  <si>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</si>
  <si>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</si>
  <si>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</si>
  <si>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</si>
  <si>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</si>
  <si>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</si>
  <si>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</si>
  <si>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</si>
  <si>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</si>
  <si>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</si>
  <si>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</si>
  <si>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</si>
  <si>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</si>
  <si>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</si>
  <si>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</si>
  <si>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</si>
  <si>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</si>
  <si>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</si>
  <si>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</si>
  <si>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</si>
  <si>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</si>
  <si>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</si>
  <si>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</si>
  <si>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</si>
  <si>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</si>
  <si>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</si>
  <si>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</si>
  <si>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</si>
  <si>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</si>
  <si>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</si>
  <si>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</si>
  <si>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</si>
  <si>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</si>
  <si>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</si>
  <si>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</si>
  <si>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</si>
  <si>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</si>
  <si>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</si>
  <si>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</si>
  <si>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</si>
  <si>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</si>
  <si>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</si>
  <si>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</si>
  <si>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</si>
  <si>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</si>
  <si>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</si>
  <si>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</si>
  <si>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</si>
  <si>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</si>
  <si>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</si>
  <si>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</si>
  <si>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</si>
  <si>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</si>
  <si>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</si>
  <si>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</si>
  <si>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</si>
  <si>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</si>
  <si>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</si>
  <si>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</si>
  <si>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</si>
  <si>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</si>
  <si>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</si>
  <si>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</si>
  <si>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</si>
  <si>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</si>
  <si>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</si>
  <si>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</si>
  <si>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</si>
  <si>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</si>
  <si>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</si>
  <si>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</si>
  <si>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</si>
  <si>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</si>
  <si>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</si>
  <si>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</si>
  <si>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</si>
  <si>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</si>
  <si>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</si>
  <si>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</si>
  <si>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</si>
  <si>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</si>
  <si>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</si>
  <si>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</si>
  <si>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</si>
  <si>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</si>
  <si>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</si>
  <si>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</si>
  <si>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</si>
  <si>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</si>
  <si>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</si>
  <si>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</si>
  <si>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</si>
  <si>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</si>
  <si>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</si>
  <si>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</si>
  <si>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</si>
  <si>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</si>
  <si>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</si>
  <si>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</si>
  <si>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</si>
  <si>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</si>
  <si>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</si>
  <si>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</si>
  <si>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</si>
  <si>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</si>
  <si>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</si>
  <si>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</si>
  <si>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</si>
  <si>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</si>
  <si>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</si>
  <si>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</si>
  <si>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</si>
  <si>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</si>
  <si>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</si>
  <si>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</si>
  <si>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</si>
  <si>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</si>
  <si>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</si>
  <si>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</si>
  <si>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</si>
  <si>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</si>
  <si>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</si>
  <si>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</si>
  <si>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</si>
  <si>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</si>
  <si>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</si>
  <si>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</si>
  <si>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</si>
  <si>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</si>
  <si>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</si>
  <si>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</si>
  <si>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</si>
  <si>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</si>
  <si>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</si>
  <si>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</si>
  <si>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</si>
  <si>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</si>
  <si>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</si>
  <si>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</si>
  <si>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</si>
  <si>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</si>
  <si>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</si>
  <si>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</si>
  <si>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</si>
  <si>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</si>
  <si>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</si>
  <si>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</si>
  <si>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</si>
  <si>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</si>
  <si>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</si>
  <si>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</si>
  <si>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</si>
  <si>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</si>
  <si>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</si>
  <si>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</si>
  <si>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</si>
  <si>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</si>
  <si>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</si>
  <si>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</si>
  <si>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</si>
  <si>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</si>
  <si>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</si>
  <si>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</si>
  <si>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</si>
  <si>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</si>
  <si>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</si>
  <si>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</si>
  <si>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</si>
  <si>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</si>
  <si>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</si>
  <si>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</si>
  <si>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</si>
  <si>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</si>
  <si>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</si>
  <si>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</si>
  <si>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</si>
  <si>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</si>
  <si>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</si>
  <si>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</si>
  <si>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</si>
  <si>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</si>
  <si>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</si>
  <si>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</si>
  <si>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</si>
  <si>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</si>
  <si>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</si>
  <si>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</si>
  <si>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</si>
  <si>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</si>
  <si>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</si>
  <si>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</si>
  <si>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</si>
  <si>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</si>
  <si>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</si>
  <si>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</si>
  <si>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</si>
  <si>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</si>
  <si>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</si>
  <si>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</si>
  <si>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</si>
  <si>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</si>
  <si>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</si>
  <si>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</si>
  <si>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</si>
  <si>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</si>
  <si>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</si>
  <si>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</si>
  <si>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</si>
  <si>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</si>
  <si>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</si>
  <si>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</si>
  <si>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</si>
  <si>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</si>
  <si>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</si>
  <si>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</si>
  <si>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</si>
  <si>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</si>
  <si>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</si>
  <si>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</si>
  <si>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</si>
  <si>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</si>
  <si>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</si>
  <si>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</si>
  <si>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</si>
  <si>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</si>
  <si>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</si>
  <si>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</si>
  <si>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</si>
  <si>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</si>
  <si>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</si>
  <si>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</si>
  <si>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</si>
  <si>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</si>
  <si>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</si>
  <si>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</si>
  <si>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</si>
  <si>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</si>
  <si>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</si>
  <si>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</si>
  <si>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</si>
  <si>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</si>
  <si>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</si>
  <si>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</si>
  <si>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</si>
  <si>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</si>
  <si>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</si>
  <si>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</si>
  <si>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</si>
  <si>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</si>
  <si>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</si>
  <si>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</si>
  <si>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</si>
  <si>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</si>
  <si>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</si>
  <si>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</si>
  <si>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</si>
  <si>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</si>
  <si>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</si>
  <si>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</si>
  <si>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</si>
  <si>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</si>
  <si>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</si>
  <si>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</si>
  <si>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</si>
  <si>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</si>
  <si>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</si>
  <si>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</si>
  <si>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</si>
  <si>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</si>
  <si>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</si>
  <si>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</si>
  <si>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</si>
  <si>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</si>
  <si>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</si>
  <si>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</si>
  <si>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</si>
  <si>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</si>
  <si>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</si>
  <si>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</si>
  <si>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</si>
  <si>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</si>
  <si>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</si>
  <si>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</si>
  <si>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</si>
  <si>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</si>
  <si>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</si>
  <si>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</si>
  <si>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</si>
  <si>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</si>
  <si>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</si>
  <si>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</si>
  <si>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</si>
  <si>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</si>
  <si>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</si>
  <si>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</si>
  <si>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</si>
  <si>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</si>
  <si>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</si>
  <si>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</si>
  <si>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</si>
  <si>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</si>
  <si>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</si>
  <si>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</si>
  <si>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</si>
  <si>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</si>
  <si>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</si>
  <si>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</si>
  <si>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</si>
  <si>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</si>
  <si>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</si>
  <si>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</si>
  <si>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</si>
  <si>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</si>
  <si>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</si>
  <si>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</si>
  <si>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</si>
  <si>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</si>
  <si>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</si>
  <si>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</si>
  <si>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</si>
  <si>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</si>
  <si>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</si>
  <si>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</si>
  <si>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</si>
  <si>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</si>
  <si>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</si>
  <si>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</si>
  <si>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</si>
  <si>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</si>
  <si>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</si>
  <si>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</si>
  <si>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</si>
  <si>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</si>
  <si>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</si>
  <si>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</si>
  <si>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</si>
  <si>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</si>
  <si>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</si>
  <si>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</si>
  <si>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</si>
  <si>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</si>
  <si>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</si>
  <si>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</si>
  <si>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</si>
  <si>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</si>
  <si>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</si>
  <si>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</si>
  <si>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</si>
  <si>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</si>
  <si>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</si>
  <si>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</si>
  <si>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</si>
  <si>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</si>
  <si>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</si>
  <si>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</si>
  <si>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</si>
  <si>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</si>
  <si>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</si>
  <si>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</si>
  <si>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</si>
  <si>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</si>
  <si>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</si>
  <si>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</si>
  <si>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</si>
  <si>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</si>
  <si>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</si>
  <si>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</si>
  <si>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</si>
  <si>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</si>
  <si>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</si>
  <si>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</si>
  <si>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</si>
  <si>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</si>
  <si>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</si>
  <si>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</si>
  <si>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</si>
  <si>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</si>
  <si>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</si>
  <si>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</si>
  <si>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</si>
  <si>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</si>
  <si>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</si>
  <si>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</si>
  <si>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</si>
  <si>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</si>
  <si>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</si>
  <si>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</si>
  <si>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</si>
  <si>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</si>
  <si>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</si>
  <si>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</si>
  <si>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</si>
  <si>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</si>
  <si>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</si>
  <si>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</si>
  <si>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</si>
  <si>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</si>
  <si>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</si>
  <si>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</si>
  <si>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</si>
  <si>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</si>
  <si>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</si>
  <si>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</si>
  <si>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</si>
  <si>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</si>
  <si>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</si>
  <si>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</si>
  <si>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</si>
  <si>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</si>
  <si>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</si>
  <si>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</si>
  <si>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</si>
  <si>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</si>
  <si>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</si>
  <si>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</si>
  <si>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</si>
  <si>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</si>
  <si>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</si>
  <si>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</si>
  <si>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</si>
  <si>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</si>
  <si>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</si>
  <si>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</si>
  <si>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</si>
  <si>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</si>
  <si>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</si>
  <si>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</si>
  <si>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</si>
  <si>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</si>
  <si>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</si>
  <si>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</si>
  <si>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</si>
  <si>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</si>
  <si>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</si>
  <si>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</si>
  <si>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</si>
  <si>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</si>
  <si>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</si>
  <si>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</si>
  <si>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</si>
  <si>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</si>
  <si>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</si>
  <si>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</si>
  <si>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</si>
  <si>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</si>
  <si>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</si>
  <si>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</si>
  <si>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</si>
  <si>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</si>
  <si>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</si>
  <si>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</si>
  <si>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</si>
  <si>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</si>
  <si>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</si>
  <si>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</si>
  <si>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</si>
  <si>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</si>
  <si>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</si>
  <si>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</si>
  <si>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</si>
  <si>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</si>
  <si>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</si>
  <si>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</si>
  <si>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</si>
  <si>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</si>
  <si>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</si>
  <si>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</si>
  <si>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</si>
  <si>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</si>
  <si>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</si>
  <si>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</si>
  <si>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</si>
  <si>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</si>
  <si>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</si>
  <si>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</si>
  <si>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</si>
  <si>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</si>
  <si>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</si>
  <si>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</si>
  <si>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</si>
  <si>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</si>
  <si>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</si>
  <si>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</si>
  <si>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</si>
  <si>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</si>
  <si>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</si>
  <si>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</si>
  <si>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</si>
  <si>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</si>
  <si>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</si>
  <si>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</si>
  <si>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</si>
  <si>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</si>
  <si>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</si>
  <si>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</si>
  <si>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</si>
  <si>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</si>
  <si>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</si>
  <si>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</si>
  <si>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</si>
  <si>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</si>
  <si>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</si>
  <si>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</si>
  <si>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</si>
  <si>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</si>
  <si>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</si>
  <si>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</si>
  <si>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</si>
  <si>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</si>
  <si>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</si>
  <si>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</si>
  <si>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</si>
  <si>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</si>
  <si>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</si>
  <si>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</si>
  <si>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</si>
  <si>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</si>
  <si>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</si>
  <si>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</si>
  <si>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</si>
  <si>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</si>
  <si>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</si>
  <si>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</si>
  <si>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</si>
  <si>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</si>
  <si>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</si>
  <si>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</si>
  <si>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</si>
  <si>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</si>
  <si>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</si>
  <si>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</si>
  <si>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</si>
  <si>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</si>
  <si>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</si>
  <si>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</si>
  <si>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</si>
  <si>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</si>
  <si>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</si>
  <si>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</si>
  <si>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</si>
  <si>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</si>
  <si>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</si>
  <si>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</si>
  <si>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</si>
  <si>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</si>
  <si>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</si>
  <si>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</si>
  <si>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</si>
  <si>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</si>
  <si>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</si>
  <si>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</si>
  <si>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</si>
  <si>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</si>
  <si>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</si>
  <si>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</si>
  <si>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</si>
  <si>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</si>
  <si>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</si>
  <si>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</si>
  <si>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</si>
  <si>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</si>
  <si>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</si>
  <si>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</si>
  <si>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</si>
  <si>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</si>
  <si>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</si>
  <si>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</si>
  <si>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</si>
  <si>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</si>
  <si>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</si>
  <si>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</si>
  <si>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</si>
  <si>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</si>
  <si>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</si>
  <si>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</si>
  <si>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</si>
  <si>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</si>
  <si>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</si>
  <si>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</si>
  <si>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</si>
  <si>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</si>
  <si>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</si>
  <si>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</si>
  <si>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</si>
  <si>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</si>
  <si>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</si>
  <si>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</si>
  <si>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</si>
  <si>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</si>
  <si>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</si>
  <si>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</si>
  <si>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</si>
  <si>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</si>
  <si>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</si>
  <si>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</si>
  <si>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</si>
  <si>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</si>
  <si>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</si>
  <si>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</si>
  <si>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</si>
  <si>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</si>
  <si>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</si>
  <si>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</si>
  <si>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</si>
  <si>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</si>
  <si>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</si>
  <si>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</si>
  <si>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</si>
  <si>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</si>
  <si>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</si>
  <si>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</si>
  <si>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</si>
  <si>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</si>
  <si>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</si>
  <si>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</si>
  <si>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</si>
  <si>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</si>
  <si>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</si>
  <si>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</si>
  <si>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</si>
  <si>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</si>
  <si>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</si>
  <si>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</si>
  <si>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</si>
  <si>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</si>
  <si>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</si>
  <si>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</si>
  <si>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</si>
  <si>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</si>
  <si>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</si>
  <si>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</si>
  <si>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</si>
  <si>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</si>
  <si>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</si>
  <si>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</si>
  <si>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</si>
  <si>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</si>
  <si>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</si>
  <si>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</si>
  <si>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</si>
  <si>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</si>
  <si>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</si>
  <si>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</si>
  <si>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</si>
  <si>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</si>
  <si>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</si>
  <si>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</si>
  <si>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</si>
  <si>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</si>
  <si>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</si>
  <si>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</si>
  <si>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</si>
  <si>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</si>
  <si>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</si>
  <si>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</si>
  <si>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</si>
  <si>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</si>
  <si>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</si>
  <si>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</si>
  <si>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</si>
  <si>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</si>
  <si>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</si>
  <si>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</si>
  <si>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</si>
  <si>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</si>
  <si>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</si>
  <si>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</si>
  <si>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</si>
  <si>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</si>
  <si>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</si>
  <si>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</si>
  <si>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</si>
  <si>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</si>
  <si>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</si>
  <si>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</si>
  <si>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</si>
  <si>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</si>
  <si>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</si>
  <si>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</si>
  <si>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</si>
  <si>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</si>
  <si>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</si>
  <si>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</si>
  <si>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</si>
  <si>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</si>
  <si>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</si>
  <si>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</si>
  <si>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</si>
  <si>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</si>
  <si>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</si>
  <si>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</si>
  <si>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</si>
  <si>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</si>
  <si>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</si>
  <si>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</si>
  <si>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</si>
  <si>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</si>
  <si>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</si>
  <si>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</si>
  <si>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</si>
  <si>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</si>
  <si>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</si>
  <si>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</si>
  <si>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</si>
  <si>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</si>
  <si>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</si>
  <si>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</si>
  <si>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</si>
  <si>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</si>
  <si>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</si>
  <si>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</si>
  <si>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</si>
  <si>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</si>
  <si>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</si>
  <si>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</si>
  <si>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</si>
  <si>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</si>
  <si>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</si>
  <si>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</si>
  <si>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</si>
  <si>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</si>
  <si>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</si>
  <si>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</si>
  <si>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</si>
  <si>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</si>
  <si>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</si>
  <si>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</si>
  <si>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</si>
  <si>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</si>
  <si>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</si>
  <si>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</si>
  <si>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</si>
  <si>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</si>
  <si>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</si>
  <si>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</si>
  <si>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</si>
  <si>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</si>
  <si>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</si>
  <si>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</si>
  <si>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</si>
  <si>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</si>
  <si>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</si>
  <si>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</si>
  <si>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</si>
  <si>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</si>
  <si>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</si>
  <si>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</si>
  <si>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</si>
  <si>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</si>
  <si>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</si>
  <si>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</si>
  <si>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</si>
  <si>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</si>
  <si>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</si>
  <si>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</si>
  <si>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</si>
  <si>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</si>
  <si>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</si>
  <si>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</si>
  <si>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</si>
  <si>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</si>
  <si>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</si>
  <si>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</si>
  <si>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</si>
  <si>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</si>
  <si>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</si>
  <si>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</si>
  <si>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</si>
  <si>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</si>
  <si>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</si>
  <si>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</si>
  <si>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</si>
  <si>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</si>
  <si>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</si>
  <si>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</si>
  <si>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</si>
  <si>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</si>
  <si>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</si>
  <si>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</si>
  <si>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</si>
  <si>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</si>
  <si>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</si>
  <si>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</si>
  <si>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</si>
  <si>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</si>
  <si>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</si>
  <si>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</si>
  <si>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</si>
  <si>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</si>
  <si>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</si>
  <si>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</si>
  <si>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</si>
  <si>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</si>
  <si>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</si>
  <si>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</si>
  <si>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</si>
  <si>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</si>
  <si>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</si>
  <si>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</si>
  <si>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</si>
  <si>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</si>
  <si>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</si>
  <si>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</si>
  <si>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</si>
  <si>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</si>
  <si>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</si>
  <si>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</si>
  <si>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</si>
  <si>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</si>
  <si>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</si>
  <si>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</si>
  <si>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</si>
  <si>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</si>
  <si>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</si>
  <si>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</si>
  <si>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</si>
  <si>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</si>
  <si>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</si>
  <si>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</si>
  <si>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</si>
  <si>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</si>
  <si>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</si>
  <si>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</si>
  <si>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</si>
  <si>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</si>
  <si>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</si>
  <si>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</si>
  <si>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</si>
  <si>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</si>
  <si>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</si>
  <si>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</si>
  <si>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</si>
  <si>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</si>
  <si>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</si>
  <si>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</si>
  <si>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</si>
  <si>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</si>
  <si>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</si>
  <si>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</si>
  <si>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</si>
  <si>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</si>
  <si>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</si>
  <si>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</si>
  <si>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</si>
  <si>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</si>
  <si>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</si>
  <si>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</si>
  <si>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</si>
  <si>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</si>
  <si>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</si>
  <si>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</si>
  <si>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</si>
  <si>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</si>
  <si>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</si>
  <si>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</si>
  <si>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</si>
  <si>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</si>
  <si>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</si>
  <si>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</si>
  <si>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</si>
  <si>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</si>
  <si>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</si>
  <si>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</si>
  <si>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</si>
  <si>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</si>
  <si>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</si>
  <si>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</si>
  <si>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</si>
  <si>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</si>
  <si>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</si>
  <si>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</si>
  <si>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</si>
  <si>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</si>
  <si>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</si>
  <si>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</si>
  <si>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</si>
  <si>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</si>
  <si>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</si>
  <si>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</si>
  <si>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</si>
  <si>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</si>
  <si>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</si>
  <si>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</si>
  <si>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</si>
  <si>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</si>
  <si>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</si>
  <si>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</si>
  <si>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</si>
  <si>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</si>
  <si>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</si>
  <si>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</si>
  <si>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</si>
  <si>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</si>
  <si>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</si>
  <si>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</si>
  <si>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</si>
  <si>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</si>
  <si>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</si>
  <si>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</si>
  <si>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</si>
  <si>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</si>
  <si>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</si>
  <si>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</si>
  <si>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</si>
  <si>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</si>
  <si>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</si>
  <si>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</si>
  <si>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</si>
  <si>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</si>
  <si>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</si>
  <si>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</si>
  <si>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</si>
  <si>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</si>
  <si>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</si>
  <si>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</si>
  <si>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</si>
  <si>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</si>
  <si>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</si>
  <si>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</si>
  <si>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</si>
  <si>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</si>
  <si>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</si>
  <si>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</si>
  <si>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</si>
  <si>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</si>
  <si>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</si>
  <si>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</si>
  <si>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</si>
  <si>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</si>
  <si>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</si>
  <si>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</si>
  <si>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</si>
  <si>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</si>
  <si>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</si>
  <si>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</si>
  <si>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</si>
  <si>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</si>
  <si>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</si>
  <si>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</si>
  <si>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</si>
  <si>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</si>
  <si>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</si>
  <si>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</si>
  <si>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</si>
  <si>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</si>
  <si>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</si>
  <si>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</si>
  <si>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</si>
  <si>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</si>
  <si>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</si>
  <si>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</si>
  <si>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</si>
  <si>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</si>
  <si>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</si>
  <si>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</si>
  <si>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</si>
  <si>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</si>
  <si>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</si>
  <si>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</si>
  <si>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</si>
  <si>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</si>
  <si>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</si>
  <si>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</si>
  <si>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</si>
  <si>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</si>
  <si>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</si>
  <si>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</si>
  <si>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</si>
  <si>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</si>
  <si>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</si>
  <si>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</si>
  <si>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</si>
  <si>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</si>
  <si>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</si>
  <si>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</si>
  <si>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</si>
  <si>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</si>
  <si>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</si>
  <si>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</si>
  <si>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</si>
  <si>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</si>
  <si>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</si>
  <si>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</si>
  <si>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</si>
  <si>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</si>
  <si>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</si>
  <si>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</si>
  <si>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</si>
  <si>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</si>
  <si>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</si>
  <si>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</si>
  <si>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</si>
  <si>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</si>
  <si>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</si>
  <si>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</si>
  <si>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</si>
  <si>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</si>
  <si>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</si>
  <si>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</si>
  <si>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</si>
  <si>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</si>
  <si>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</si>
  <si>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</si>
  <si>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</si>
  <si>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</si>
  <si>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</si>
  <si>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</si>
  <si>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</si>
  <si>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</si>
  <si>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</si>
  <si>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</si>
  <si>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</si>
  <si>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</si>
  <si>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</si>
  <si>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</si>
  <si>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</si>
  <si>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</si>
  <si>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</si>
  <si>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</si>
  <si>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</si>
  <si>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</si>
  <si>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</si>
  <si>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</si>
  <si>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</si>
  <si>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</si>
  <si>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</si>
  <si>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</si>
  <si>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</si>
  <si>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</si>
  <si>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</si>
  <si>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</si>
  <si>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</si>
  <si>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</si>
  <si>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</si>
  <si>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</si>
  <si>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</si>
  <si>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</si>
  <si>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</si>
  <si>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</si>
  <si>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</si>
  <si>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</si>
  <si>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</si>
  <si>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</si>
  <si>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</si>
  <si>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</si>
  <si>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</si>
  <si>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</si>
  <si>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</si>
  <si>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</si>
  <si>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</si>
  <si>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</si>
  <si>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</si>
  <si>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</si>
  <si>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</si>
  <si>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</si>
  <si>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</si>
  <si>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</si>
  <si>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</si>
  <si>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</si>
  <si>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</si>
  <si>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</si>
  <si>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</si>
  <si>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</si>
  <si>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</si>
  <si>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</si>
  <si>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</si>
  <si>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</si>
  <si>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</si>
  <si>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</si>
  <si>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</si>
  <si>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</si>
  <si>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</si>
  <si>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</si>
  <si>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</si>
  <si>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</si>
  <si>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</si>
  <si>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</si>
  <si>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</si>
  <si>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</si>
  <si>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</si>
  <si>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</si>
  <si>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</si>
  <si>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</si>
  <si>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</si>
  <si>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</si>
  <si>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</si>
  <si>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</si>
  <si>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</si>
  <si>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</si>
  <si>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</si>
  <si>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</si>
  <si>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</si>
  <si>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</si>
  <si>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</si>
  <si>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</si>
  <si>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</si>
  <si>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</si>
  <si>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</si>
  <si>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</si>
  <si>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</si>
  <si>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</si>
  <si>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</si>
  <si>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</si>
  <si>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</si>
  <si>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</si>
  <si>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</si>
  <si>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</si>
  <si>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</si>
  <si>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</si>
  <si>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</si>
  <si>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</si>
  <si>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</si>
  <si>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</si>
  <si>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</si>
  <si>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</si>
  <si>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</si>
  <si>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</si>
  <si>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</si>
  <si>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</si>
  <si>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</si>
  <si>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</si>
  <si>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</si>
  <si>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</si>
  <si>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</si>
  <si>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</si>
  <si>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</si>
  <si>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</si>
  <si>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</si>
  <si>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</si>
  <si>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</si>
  <si>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</si>
  <si>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</si>
  <si>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</si>
  <si>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</si>
  <si>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</si>
  <si>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</si>
  <si>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</si>
  <si>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</si>
  <si>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</si>
  <si>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</si>
  <si>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</si>
  <si>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</si>
  <si>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</si>
  <si>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</si>
  <si>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</si>
  <si>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</si>
  <si>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</si>
  <si>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</si>
  <si>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</si>
  <si>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</si>
  <si>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</si>
  <si>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</si>
  <si>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</si>
  <si>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</si>
  <si>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</si>
  <si>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</si>
  <si>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</si>
  <si>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</si>
  <si>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</si>
  <si>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</si>
  <si>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</si>
  <si>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</si>
  <si>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</si>
  <si>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</si>
  <si>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</si>
  <si>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</si>
  <si>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</si>
  <si>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</si>
  <si>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</si>
  <si>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</si>
  <si>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</si>
  <si>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</si>
  <si>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</si>
  <si>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</si>
  <si>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</si>
  <si>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</si>
  <si>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</si>
  <si>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</si>
  <si>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</si>
  <si>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</si>
  <si>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</si>
  <si>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</si>
  <si>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</si>
  <si>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</si>
  <si>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</si>
  <si>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</si>
  <si>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</si>
  <si>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</si>
  <si>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</si>
  <si>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</si>
  <si>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</si>
  <si>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</si>
  <si>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</si>
  <si>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</si>
  <si>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</si>
  <si>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</si>
  <si>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</si>
  <si>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</si>
  <si>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</si>
  <si>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</si>
  <si>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</si>
  <si>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</si>
  <si>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</si>
  <si>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</si>
  <si>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</si>
  <si>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</si>
  <si>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</si>
  <si>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</si>
  <si>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</si>
  <si>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</si>
  <si>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</si>
  <si>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</si>
  <si>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</si>
  <si>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</si>
  <si>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</si>
  <si>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</si>
  <si>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</si>
  <si>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</si>
  <si>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</si>
  <si>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</si>
  <si>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</si>
  <si>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</si>
  <si>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</si>
  <si>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</si>
  <si>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</si>
  <si>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</si>
  <si>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</si>
  <si>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</si>
  <si>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</si>
  <si>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</si>
  <si>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</si>
  <si>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</si>
  <si>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</si>
  <si>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</si>
  <si>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</si>
  <si>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</si>
  <si>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</si>
  <si>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</si>
  <si>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</si>
  <si>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</si>
  <si>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</si>
  <si>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</si>
  <si>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</si>
  <si>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</si>
  <si>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</si>
  <si>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</si>
  <si>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</si>
  <si>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</si>
  <si>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</si>
  <si>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</si>
  <si>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</si>
  <si>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</si>
  <si>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</si>
  <si>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</si>
  <si>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</si>
  <si>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</si>
  <si>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</si>
  <si>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</si>
  <si>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</si>
  <si>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</si>
  <si>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</si>
  <si>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</si>
  <si>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</si>
  <si>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</si>
  <si>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</si>
  <si>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</si>
  <si>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</si>
  <si>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</si>
  <si>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</si>
  <si>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</si>
  <si>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</si>
  <si>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</si>
  <si>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</si>
  <si>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</si>
  <si>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</si>
  <si>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</si>
  <si>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</si>
  <si>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</si>
  <si>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</si>
  <si>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</si>
  <si>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</si>
  <si>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</si>
  <si>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</si>
  <si>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</si>
  <si>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</si>
  <si>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</si>
  <si>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</si>
  <si>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</si>
  <si>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</si>
  <si>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</si>
  <si>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</si>
  <si>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</si>
  <si>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</si>
  <si>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</si>
  <si>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</si>
  <si>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</si>
  <si>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</si>
  <si>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</si>
  <si>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</si>
  <si>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</si>
  <si>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</si>
  <si>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</si>
  <si>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</si>
  <si>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</si>
  <si>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</si>
  <si>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</si>
  <si>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</si>
  <si>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</si>
  <si>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</si>
  <si>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</si>
  <si>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</si>
  <si>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</si>
  <si>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</si>
  <si>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</si>
  <si>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</si>
  <si>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</si>
  <si>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</si>
  <si>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</si>
  <si>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</si>
  <si>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</si>
  <si>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</si>
  <si>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</si>
  <si>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</si>
  <si>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</si>
  <si>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</si>
  <si>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</si>
  <si>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</si>
  <si>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</si>
  <si>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</si>
  <si>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</si>
  <si>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</si>
  <si>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</si>
  <si>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</si>
  <si>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</si>
  <si>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</si>
  <si>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</si>
  <si>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</si>
  <si>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</si>
  <si>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</si>
  <si>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</si>
  <si>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</si>
  <si>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</si>
  <si>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</si>
  <si>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</si>
  <si>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</si>
  <si>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</si>
  <si>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</si>
  <si>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</si>
  <si>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</si>
  <si>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</si>
  <si>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</si>
  <si>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</si>
  <si>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</si>
  <si>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</si>
  <si>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</si>
  <si>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</si>
  <si>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</si>
  <si>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</si>
  <si>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</si>
  <si>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</si>
  <si>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</si>
  <si>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</si>
  <si>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</si>
  <si>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</si>
  <si>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</si>
  <si>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</si>
  <si>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</si>
  <si>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</si>
  <si>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</si>
  <si>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</si>
  <si>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</si>
  <si>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</si>
  <si>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</si>
  <si>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</si>
  <si>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</si>
  <si>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</si>
  <si>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</si>
  <si>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</si>
  <si>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</si>
  <si>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</si>
  <si>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</si>
  <si>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</si>
  <si>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</si>
  <si>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</si>
  <si>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</si>
  <si>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</si>
  <si>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</si>
  <si>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</si>
  <si>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</si>
  <si>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</si>
  <si>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</si>
  <si>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</si>
  <si>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</si>
  <si>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</si>
  <si>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</si>
  <si>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</si>
  <si>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</si>
  <si>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</si>
  <si>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</si>
  <si>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</si>
  <si>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</si>
  <si>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</si>
  <si>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</si>
  <si>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</si>
  <si>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</si>
  <si>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</si>
  <si>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</si>
  <si>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</si>
  <si>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</si>
  <si>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</si>
  <si>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</si>
  <si>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</si>
  <si>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</si>
  <si>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</si>
  <si>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</si>
  <si>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</si>
  <si>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</si>
  <si>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</si>
  <si>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</si>
  <si>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</si>
  <si>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</si>
  <si>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</si>
  <si>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</si>
  <si>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</si>
  <si>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</si>
  <si>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</si>
  <si>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</si>
  <si>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</si>
  <si>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</si>
  <si>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</si>
  <si>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</si>
  <si>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</si>
  <si>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</si>
  <si>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</si>
  <si>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</si>
  <si>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</si>
  <si>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</si>
  <si>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</si>
  <si>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</si>
  <si>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</si>
  <si>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</si>
  <si>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</si>
  <si>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</si>
  <si>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</si>
  <si>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</si>
  <si>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</si>
  <si>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</si>
  <si>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</si>
  <si>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</si>
  <si>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</si>
  <si>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</si>
  <si>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</si>
  <si>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</si>
  <si>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</si>
  <si>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</si>
  <si>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</si>
  <si>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</si>
  <si>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</si>
  <si>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</si>
  <si>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</si>
  <si>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</si>
  <si>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</si>
  <si>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</si>
  <si>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</si>
  <si>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</si>
  <si>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</si>
  <si>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</si>
  <si>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</si>
  <si>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</si>
  <si>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</si>
  <si>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</si>
  <si>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</si>
  <si>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</si>
  <si>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</si>
  <si>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</si>
  <si>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</si>
  <si>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</si>
  <si>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</si>
  <si>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</si>
  <si>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</si>
  <si>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</si>
  <si>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</si>
  <si>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</si>
  <si>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</si>
  <si>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</si>
  <si>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</si>
  <si>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</si>
  <si>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</si>
  <si>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</si>
  <si>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</si>
  <si>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</si>
  <si>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</si>
  <si>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</si>
  <si>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</si>
  <si>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</si>
  <si>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</si>
  <si>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</si>
  <si>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</si>
  <si>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</si>
  <si>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</si>
  <si>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</si>
  <si>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</si>
  <si>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</si>
  <si>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</si>
  <si>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</si>
  <si>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</si>
  <si>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</si>
  <si>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</si>
  <si>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</si>
  <si>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</si>
  <si>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</si>
  <si>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</si>
  <si>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</si>
  <si>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</si>
  <si>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</si>
  <si>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</si>
  <si>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</si>
  <si>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</si>
  <si>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</si>
  <si>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</si>
  <si>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</si>
  <si>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</si>
  <si>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</si>
  <si>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</si>
  <si>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</si>
  <si>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</si>
  <si>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</si>
  <si>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</si>
  <si>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</si>
  <si>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</si>
  <si>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</si>
  <si>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</si>
  <si>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</si>
  <si>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</si>
  <si>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</si>
  <si>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</si>
  <si>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</si>
  <si>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</si>
  <si>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</si>
  <si>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</si>
  <si>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</si>
  <si>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</si>
  <si>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</si>
  <si>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</si>
  <si>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</si>
  <si>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</si>
  <si>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</si>
  <si>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</si>
  <si>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</si>
  <si>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</si>
  <si>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</si>
  <si>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</si>
  <si>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</si>
  <si>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</si>
  <si>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</si>
  <si>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</si>
  <si>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</si>
  <si>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</si>
  <si>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</si>
  <si>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</si>
  <si>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</si>
  <si>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</si>
  <si>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</si>
  <si>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</si>
  <si>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</si>
  <si>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</si>
  <si>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</si>
  <si>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</si>
  <si>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</si>
  <si>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</si>
  <si>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</si>
  <si>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</si>
  <si>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</si>
  <si>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</si>
  <si>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</si>
  <si>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</si>
  <si>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</si>
  <si>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</si>
  <si>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</si>
  <si>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</si>
  <si>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</si>
  <si>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</si>
  <si>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</si>
  <si>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</si>
  <si>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</si>
  <si>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</si>
  <si>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</si>
  <si>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</si>
  <si>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</si>
  <si>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</si>
  <si>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</si>
  <si>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</si>
  <si>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</si>
  <si>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</si>
  <si>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</si>
  <si>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</si>
  <si>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</si>
  <si>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</si>
  <si>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</si>
  <si>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</si>
  <si>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</si>
  <si>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</si>
  <si>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</si>
  <si>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</si>
  <si>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</si>
  <si>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</si>
  <si>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</si>
  <si>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</si>
  <si>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</si>
  <si>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</si>
  <si>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</si>
  <si>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</si>
  <si>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</si>
  <si>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</si>
  <si>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</si>
  <si>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</si>
  <si>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</si>
  <si>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</si>
  <si>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</si>
  <si>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</si>
  <si>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</si>
  <si>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</si>
  <si>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</si>
  <si>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</si>
  <si>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</si>
  <si>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</si>
  <si>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</si>
  <si>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</si>
  <si>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</si>
  <si>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</si>
  <si>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</si>
  <si>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</si>
  <si>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</si>
  <si>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</si>
  <si>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</si>
  <si>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</si>
  <si>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</si>
  <si>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</si>
  <si>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</si>
  <si>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</si>
  <si>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</si>
  <si>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</si>
  <si>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</si>
  <si>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</si>
  <si>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</si>
  <si>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</si>
  <si>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</si>
  <si>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</si>
  <si>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</si>
  <si>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</si>
  <si>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</si>
  <si>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</si>
  <si>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</si>
  <si>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</si>
  <si>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</si>
  <si>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</si>
  <si>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</si>
  <si>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</si>
  <si>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</si>
  <si>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</si>
  <si>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</si>
  <si>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</si>
  <si>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</si>
  <si>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</si>
  <si>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</si>
  <si>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</si>
  <si>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</si>
  <si>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</si>
  <si>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</si>
  <si>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</si>
  <si>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</si>
  <si>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</si>
  <si>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</si>
  <si>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</si>
  <si>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</si>
  <si>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</si>
  <si>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</si>
  <si>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</si>
  <si>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</si>
  <si>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</si>
  <si>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</si>
  <si>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</si>
  <si>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</si>
  <si>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</si>
  <si>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</si>
  <si>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</si>
  <si>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</si>
  <si>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</si>
  <si>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</si>
  <si>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</si>
  <si>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</si>
  <si>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</si>
  <si>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</si>
  <si>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</si>
  <si>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</si>
  <si>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</si>
  <si>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</si>
  <si>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</si>
  <si>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</si>
  <si>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</si>
  <si>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</si>
  <si>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</si>
  <si>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</si>
  <si>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</si>
  <si>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</si>
  <si>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</si>
  <si>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</si>
  <si>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</si>
  <si>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</si>
  <si>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</si>
  <si>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</si>
  <si>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</si>
  <si>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</si>
  <si>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</si>
  <si>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</si>
  <si>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</si>
  <si>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</si>
  <si>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</si>
  <si>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</si>
  <si>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</si>
  <si>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</si>
  <si>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</si>
  <si>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</si>
  <si>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</si>
  <si>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</si>
  <si>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</si>
  <si>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</si>
  <si>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</si>
  <si>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</si>
  <si>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</si>
  <si>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</si>
  <si>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</si>
  <si>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</si>
  <si>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</si>
  <si>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</si>
  <si>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</si>
  <si>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</si>
  <si>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</si>
  <si>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</si>
  <si>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</si>
  <si>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</si>
  <si>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</si>
  <si>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</si>
  <si>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</si>
  <si>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</si>
  <si>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</si>
  <si>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</si>
  <si>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</si>
  <si>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</si>
  <si>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</si>
  <si>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</si>
  <si>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</si>
  <si>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</si>
  <si>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</si>
  <si>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</si>
  <si>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</si>
  <si>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</si>
  <si>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</si>
  <si>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</si>
  <si>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</si>
  <si>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</si>
  <si>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</si>
  <si>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</si>
  <si>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</si>
  <si>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</si>
  <si>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</si>
  <si>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</si>
  <si>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</si>
  <si>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</si>
  <si>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</si>
  <si>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</si>
  <si>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</si>
  <si>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</si>
  <si>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</si>
  <si>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</si>
  <si>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</si>
  <si>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</si>
  <si>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</si>
  <si>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</si>
  <si>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</si>
  <si>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</si>
  <si>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</si>
  <si>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</si>
  <si>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</si>
  <si>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</si>
  <si>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</si>
  <si>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</si>
  <si>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</si>
  <si>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</si>
  <si>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</si>
  <si>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</si>
  <si>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</si>
  <si>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</si>
  <si>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</si>
  <si>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</si>
  <si>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</si>
  <si>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</si>
  <si>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</si>
  <si>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</si>
  <si>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</si>
  <si>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</si>
  <si>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</si>
  <si>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</si>
  <si>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</si>
  <si>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</si>
  <si>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</si>
  <si>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</si>
  <si>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</si>
  <si>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</si>
  <si>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</si>
  <si>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</si>
  <si>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</si>
  <si>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</si>
  <si>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</si>
  <si>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</si>
  <si>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</si>
  <si>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</si>
  <si>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</si>
  <si>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</si>
  <si>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</si>
  <si>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</si>
  <si>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</si>
  <si>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</si>
  <si>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</si>
  <si>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</si>
  <si>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</si>
  <si>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</si>
  <si>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</si>
  <si>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</si>
  <si>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</si>
  <si>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</si>
  <si>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</si>
  <si>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</si>
  <si>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</si>
  <si>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</si>
  <si>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</si>
  <si>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</si>
  <si>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</si>
  <si>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</si>
  <si>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</si>
  <si>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</si>
  <si>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</si>
  <si>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</si>
  <si>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</si>
  <si>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</si>
  <si>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</si>
  <si>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</si>
  <si>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</si>
  <si>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</si>
  <si>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</si>
  <si>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</si>
  <si>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</si>
  <si>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</si>
  <si>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</si>
  <si>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</si>
  <si>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</si>
  <si>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</si>
  <si>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</si>
  <si>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</si>
  <si>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</si>
  <si>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</si>
  <si>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</si>
  <si>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</si>
  <si>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</si>
  <si>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</si>
  <si>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</si>
  <si>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</si>
  <si>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</si>
  <si>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</si>
  <si>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</si>
  <si>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</si>
  <si>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</si>
  <si>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</si>
  <si>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</si>
  <si>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</si>
  <si>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</si>
  <si>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</si>
  <si>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</si>
  <si>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</si>
  <si>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</si>
  <si>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</si>
  <si>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</si>
  <si>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</si>
  <si>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</si>
  <si>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</si>
  <si>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</si>
  <si>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</si>
  <si>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</si>
  <si>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</si>
  <si>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</si>
  <si>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</si>
  <si>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</si>
  <si>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</si>
  <si>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</si>
  <si>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</si>
  <si>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</si>
  <si>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</si>
  <si>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</si>
  <si>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</si>
  <si>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</si>
  <si>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</si>
  <si>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</si>
  <si>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</si>
  <si>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</si>
  <si>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</si>
  <si>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</si>
  <si>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</si>
  <si>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</si>
  <si>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</si>
  <si>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</si>
  <si>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</si>
  <si>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</si>
  <si>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</si>
  <si>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</si>
  <si>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</si>
  <si>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</si>
  <si>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</si>
  <si>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</si>
  <si>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</si>
  <si>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</si>
  <si>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</si>
  <si>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</si>
  <si>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</si>
  <si>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</si>
  <si>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</si>
  <si>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</si>
  <si>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</si>
  <si>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</si>
  <si>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</si>
  <si>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</si>
  <si>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</si>
  <si>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</si>
  <si>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</si>
  <si>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</si>
  <si>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</si>
  <si>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</si>
  <si>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</si>
  <si>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</si>
  <si>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</si>
  <si>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</si>
  <si>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</si>
  <si>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</si>
  <si>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</si>
  <si>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</si>
  <si>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</si>
  <si>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</si>
  <si>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</si>
  <si>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</si>
  <si>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</si>
  <si>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</si>
  <si>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</si>
  <si>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</si>
  <si>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</si>
  <si>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</si>
  <si>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</si>
  <si>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</si>
  <si>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</si>
  <si>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</si>
  <si>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</si>
  <si>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</si>
  <si>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</si>
  <si>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</si>
  <si>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</si>
  <si>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</si>
  <si>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</si>
  <si>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</si>
  <si>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</si>
  <si>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</si>
  <si>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</si>
  <si>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</si>
  <si>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</si>
  <si>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</si>
  <si>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</si>
  <si>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</si>
  <si>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</si>
  <si>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</si>
  <si>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</si>
  <si>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</si>
  <si>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</si>
  <si>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</si>
  <si>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</si>
  <si>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</si>
  <si>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</si>
  <si>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</si>
  <si>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</si>
  <si>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</si>
  <si>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</si>
  <si>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</si>
  <si>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</si>
  <si>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</si>
  <si>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</si>
  <si>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</si>
  <si>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</si>
  <si>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</si>
  <si>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</si>
  <si>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</si>
  <si>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</si>
  <si>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</si>
  <si>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</si>
  <si>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</si>
  <si>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</si>
  <si>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</si>
  <si>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</si>
  <si>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</si>
  <si>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</si>
  <si>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</si>
  <si>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</si>
  <si>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</si>
  <si>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</si>
  <si>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</si>
  <si>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</si>
  <si>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</si>
  <si>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</si>
  <si>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</si>
  <si>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</si>
  <si>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</si>
  <si>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</si>
  <si>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</si>
  <si>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</si>
  <si>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</si>
  <si>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</si>
  <si>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</si>
  <si>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</si>
  <si>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</si>
  <si>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</si>
  <si>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</si>
  <si>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</si>
  <si>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</si>
  <si>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</si>
  <si>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</si>
  <si>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</si>
  <si>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</si>
  <si>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</si>
  <si>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</si>
  <si>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</si>
  <si>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</si>
  <si>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</si>
  <si>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</si>
  <si>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</si>
  <si>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</si>
  <si>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</si>
  <si>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</si>
  <si>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</si>
  <si>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</si>
  <si>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</si>
  <si>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</si>
  <si>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</si>
  <si>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</si>
  <si>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</si>
  <si>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</si>
  <si>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</si>
  <si>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</si>
  <si>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</si>
  <si>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</si>
  <si>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</si>
  <si>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</si>
  <si>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</si>
  <si>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</si>
  <si>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</si>
  <si>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</si>
  <si>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</si>
  <si>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</si>
  <si>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</si>
  <si>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</si>
  <si>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</si>
  <si>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</si>
  <si>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</si>
  <si>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</si>
  <si>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</si>
  <si>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</si>
  <si>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</si>
  <si>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</si>
  <si>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</si>
  <si>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</si>
  <si>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</si>
  <si>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</si>
  <si>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</si>
  <si>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</si>
  <si>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</si>
  <si>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</si>
  <si>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</si>
  <si>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</si>
  <si>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</si>
  <si>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</si>
  <si>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</si>
  <si>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</si>
  <si>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</si>
  <si>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</si>
  <si>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</si>
  <si>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</si>
  <si>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</si>
  <si>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</si>
  <si>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</si>
  <si>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</si>
  <si>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</si>
  <si>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</si>
  <si>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</si>
  <si>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</si>
  <si>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</si>
  <si>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</si>
  <si>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</si>
  <si>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</si>
  <si>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</si>
  <si>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</si>
  <si>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</si>
  <si>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</si>
  <si>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</si>
  <si>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</si>
  <si>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</si>
  <si>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</si>
  <si>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</si>
  <si>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</si>
  <si>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</si>
  <si>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</si>
  <si>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</si>
  <si>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</si>
  <si>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</si>
  <si>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</si>
  <si>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</si>
  <si>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</si>
  <si>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</si>
  <si>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</si>
  <si>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</si>
  <si>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</si>
  <si>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</si>
  <si>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</si>
  <si>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</si>
  <si>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</si>
  <si>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</si>
  <si>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</si>
  <si>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</si>
  <si>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</si>
  <si>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</si>
  <si>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</si>
  <si>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</si>
  <si>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</si>
  <si>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</si>
  <si>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</si>
  <si>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</si>
  <si>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</si>
  <si>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</si>
  <si>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</si>
  <si>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</si>
  <si>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</si>
  <si>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</si>
  <si>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</si>
  <si>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</si>
  <si>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</si>
  <si>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</si>
  <si>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</si>
  <si>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</si>
  <si>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</si>
  <si>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</si>
  <si>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</si>
  <si>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</si>
  <si>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</si>
  <si>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</si>
  <si>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</si>
  <si>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</si>
  <si>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</si>
  <si>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</si>
  <si>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</si>
  <si>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</si>
  <si>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</si>
  <si>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</si>
  <si>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</si>
  <si>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</si>
  <si>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</si>
  <si>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</si>
  <si>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</si>
  <si>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</si>
  <si>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</si>
  <si>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</si>
  <si>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</si>
  <si>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</si>
  <si>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</si>
  <si>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</si>
  <si>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</si>
  <si>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</si>
  <si>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</si>
  <si>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</si>
  <si>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</si>
  <si>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</si>
  <si>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</si>
  <si>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</si>
  <si>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</si>
  <si>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</si>
  <si>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</si>
  <si>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</si>
  <si>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</si>
  <si>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</si>
  <si>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</si>
  <si>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</si>
  <si>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</si>
  <si>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</si>
  <si>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</si>
  <si>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</si>
  <si>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</si>
  <si>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</si>
  <si>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</si>
  <si>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</si>
  <si>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</si>
  <si>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</si>
  <si>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</si>
  <si>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</si>
  <si>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</si>
  <si>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</si>
  <si>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</si>
  <si>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</si>
  <si>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</si>
  <si>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</si>
  <si>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</si>
  <si>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</si>
  <si>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</si>
  <si>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</si>
  <si>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</si>
  <si>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</si>
  <si>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</si>
  <si>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</si>
  <si>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</si>
  <si>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</si>
  <si>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</si>
  <si>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</si>
  <si>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</si>
  <si>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</si>
  <si>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</si>
  <si>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</si>
  <si>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</si>
  <si>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</si>
  <si>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</si>
  <si>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</si>
  <si>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</si>
  <si>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</si>
  <si>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</si>
  <si>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</si>
  <si>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</si>
  <si>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</si>
  <si>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</si>
  <si>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</si>
  <si>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</si>
  <si>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</si>
  <si>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</si>
  <si>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</si>
  <si>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</si>
  <si>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</si>
  <si>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</si>
  <si>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</si>
  <si>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</si>
  <si>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</si>
  <si>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</si>
  <si>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</si>
  <si>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</si>
  <si>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</si>
  <si>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</si>
  <si>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</si>
  <si>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</si>
  <si>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</si>
  <si>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</si>
  <si>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</si>
  <si>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</si>
  <si>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</si>
  <si>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</si>
  <si>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</si>
  <si>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</si>
  <si>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</si>
  <si>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</si>
  <si>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</si>
  <si>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</si>
  <si>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</si>
  <si>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</si>
  <si>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</si>
  <si>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</si>
  <si>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</si>
  <si>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</si>
  <si>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</si>
  <si>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</si>
  <si>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</si>
  <si>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</si>
  <si>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</si>
  <si>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</si>
  <si>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</si>
  <si>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</si>
  <si>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</si>
  <si>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</si>
  <si>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</si>
  <si>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</si>
  <si>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</si>
  <si>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</si>
  <si>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</si>
  <si>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</si>
  <si>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</si>
  <si>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</si>
  <si>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</si>
  <si>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</si>
  <si>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</si>
  <si>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</si>
  <si>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</si>
  <si>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</si>
  <si>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</si>
  <si>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</si>
  <si>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</si>
  <si>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</si>
  <si>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</si>
  <si>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</si>
  <si>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</si>
  <si>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</si>
  <si>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</si>
  <si>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</si>
  <si>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</si>
  <si>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</si>
  <si>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</si>
  <si>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</si>
  <si>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</si>
  <si>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</si>
  <si>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</si>
  <si>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</si>
  <si>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</si>
  <si>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</si>
  <si>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</si>
  <si>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</si>
  <si>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</si>
  <si>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</si>
  <si>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</si>
  <si>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</si>
  <si>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</si>
  <si>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</si>
  <si>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</si>
  <si>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</si>
  <si>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</si>
  <si>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</si>
  <si>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</si>
  <si>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</si>
  <si>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</si>
  <si>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</si>
  <si>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</si>
  <si>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</si>
  <si>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</si>
  <si>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</si>
  <si>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</si>
  <si>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</si>
  <si>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</si>
  <si>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</si>
  <si>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</si>
  <si>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</si>
  <si>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</si>
  <si>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</si>
  <si>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</si>
  <si>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</si>
  <si>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</si>
  <si>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</si>
  <si>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</si>
  <si>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</si>
  <si>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</si>
  <si>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</si>
  <si>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</si>
  <si>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</si>
  <si>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</si>
  <si>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</si>
  <si>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</si>
  <si>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</si>
  <si>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</si>
  <si>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</si>
  <si>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</si>
  <si>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</si>
  <si>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</si>
  <si>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</si>
  <si>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</si>
  <si>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</si>
  <si>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</si>
  <si>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</si>
  <si>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</si>
  <si>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</si>
  <si>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</si>
  <si>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</si>
  <si>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</si>
  <si>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</si>
  <si>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</si>
  <si>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</si>
  <si>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</si>
  <si>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</si>
  <si>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</si>
  <si>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</si>
  <si>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</si>
  <si>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</si>
  <si>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</si>
  <si>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</si>
  <si>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</si>
  <si>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</si>
  <si>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</si>
  <si>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</si>
  <si>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</si>
  <si>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</si>
  <si>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</si>
  <si>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</si>
  <si>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</si>
  <si>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</si>
  <si>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</si>
  <si>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</si>
  <si>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</si>
  <si>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</si>
  <si>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</si>
  <si>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</si>
  <si>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</si>
  <si>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</si>
  <si>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</si>
  <si>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</si>
  <si>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</si>
  <si>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</si>
  <si>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</si>
  <si>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</si>
  <si>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</si>
  <si>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</si>
  <si>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</si>
  <si>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</si>
  <si>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</si>
  <si>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</si>
  <si>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</si>
  <si>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</si>
  <si>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</si>
  <si>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</si>
  <si>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</si>
  <si>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</si>
  <si>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</si>
  <si>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</si>
  <si>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</si>
  <si>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</si>
  <si>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</si>
  <si>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</si>
  <si>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</si>
  <si>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</si>
  <si>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</si>
  <si>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</si>
  <si>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</si>
  <si>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</si>
  <si>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</si>
  <si>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</si>
  <si>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</si>
  <si>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</si>
  <si>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</si>
  <si>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</si>
  <si>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</si>
  <si>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</si>
  <si>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</si>
  <si>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</si>
  <si>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</si>
  <si>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</si>
  <si>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</si>
  <si>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</si>
  <si>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</si>
  <si>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</si>
  <si>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</si>
  <si>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</si>
  <si>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</si>
  <si>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</si>
  <si>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</si>
  <si>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</si>
  <si>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</si>
  <si>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</si>
  <si>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</si>
  <si>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</si>
  <si>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</si>
  <si>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</si>
  <si>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</si>
  <si>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</si>
  <si>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</si>
  <si>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</si>
  <si>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</si>
  <si>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</si>
  <si>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</si>
  <si>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</si>
  <si>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</si>
  <si>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</si>
  <si>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</si>
  <si>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</si>
  <si>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</si>
  <si>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</si>
  <si>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</si>
  <si>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</si>
  <si>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</si>
  <si>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</si>
  <si>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</si>
  <si>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</si>
  <si>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</si>
  <si>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</si>
  <si>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</si>
  <si>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</si>
  <si>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</si>
  <si>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</si>
  <si>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</si>
  <si>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</si>
  <si>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</si>
  <si>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</si>
  <si>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</si>
  <si>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</si>
  <si>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</si>
  <si>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</si>
  <si>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</si>
  <si>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</si>
  <si>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</si>
  <si>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</si>
  <si>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</si>
  <si>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</si>
  <si>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</si>
  <si>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</si>
  <si>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</si>
  <si>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</si>
  <si>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</si>
  <si>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</si>
  <si>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</si>
  <si>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</si>
  <si>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</si>
  <si>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</si>
  <si>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</si>
  <si>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</si>
  <si>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</si>
  <si>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</si>
  <si>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</si>
  <si>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</si>
  <si>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</si>
  <si>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</si>
  <si>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</si>
  <si>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</si>
  <si>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</si>
  <si>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</si>
  <si>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</si>
  <si>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</si>
  <si>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</si>
  <si>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</si>
  <si>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</si>
  <si>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</si>
  <si>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</si>
  <si>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</si>
  <si>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</si>
  <si>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</si>
  <si>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</si>
  <si>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</si>
  <si>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</si>
  <si>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</si>
  <si>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</si>
  <si>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</si>
  <si>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</si>
  <si>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</si>
  <si>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</si>
  <si>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</si>
  <si>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</si>
  <si>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</si>
  <si>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</si>
  <si>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</si>
  <si>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</si>
  <si>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</si>
  <si>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</si>
  <si>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</si>
  <si>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</si>
  <si>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</si>
  <si>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</si>
  <si>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</si>
  <si>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</si>
  <si>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</si>
  <si>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</si>
  <si>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</si>
  <si>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</si>
  <si>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</si>
  <si>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</si>
  <si>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</si>
  <si>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</si>
  <si>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</si>
  <si>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</si>
  <si>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</si>
  <si>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</si>
  <si>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</si>
  <si>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</si>
  <si>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</si>
  <si>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</si>
  <si>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</si>
  <si>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</si>
  <si>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</si>
  <si>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</si>
  <si>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</si>
  <si>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</si>
  <si>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</si>
  <si>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</si>
  <si>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</si>
  <si>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</si>
  <si>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</si>
  <si>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</si>
  <si>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</si>
  <si>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</si>
  <si>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</si>
  <si>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</si>
  <si>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</si>
  <si>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</si>
  <si>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</si>
  <si>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</si>
  <si>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</si>
  <si>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</si>
  <si>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</si>
  <si>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</si>
  <si>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</si>
  <si>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</si>
  <si>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</si>
  <si>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</si>
  <si>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</si>
  <si>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</si>
  <si>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</si>
  <si>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</si>
  <si>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</si>
  <si>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</si>
  <si>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</si>
  <si>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</si>
  <si>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</si>
  <si>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</si>
  <si>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</si>
  <si>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</si>
  <si>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</si>
  <si>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</si>
  <si>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</si>
  <si>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</si>
  <si>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</si>
  <si>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</si>
  <si>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</si>
  <si>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</si>
  <si>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</si>
  <si>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</si>
  <si>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</si>
  <si>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</si>
  <si>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</si>
  <si>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</si>
  <si>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</si>
  <si>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</si>
  <si>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</si>
  <si>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</si>
  <si>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</si>
  <si>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</si>
  <si>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</si>
  <si>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</si>
  <si>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</si>
  <si>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</si>
  <si>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</si>
  <si>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</si>
  <si>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</si>
  <si>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</si>
  <si>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</si>
  <si>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</si>
  <si>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</si>
  <si>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</si>
  <si>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</si>
  <si>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</si>
  <si>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</si>
  <si>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</si>
  <si>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</si>
  <si>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</si>
  <si>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</si>
  <si>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</si>
  <si>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</si>
  <si>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</si>
  <si>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</si>
  <si>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</si>
  <si>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</si>
  <si>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</si>
  <si>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</si>
  <si>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</si>
  <si>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</si>
  <si>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</si>
  <si>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</si>
  <si>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</si>
  <si>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</si>
  <si>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</si>
  <si>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</si>
  <si>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</si>
  <si>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</si>
  <si>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</si>
  <si>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</si>
  <si>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</si>
  <si>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</si>
  <si>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</si>
  <si>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</si>
  <si>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</si>
  <si>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</si>
  <si>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</si>
  <si>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</si>
  <si>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</si>
  <si>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</si>
  <si>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</si>
  <si>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</si>
  <si>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</si>
  <si>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</si>
  <si>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</si>
  <si>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</si>
  <si>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</si>
  <si>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</si>
  <si>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</si>
  <si>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</si>
  <si>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</si>
  <si>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</si>
  <si>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</si>
  <si>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</si>
  <si>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</si>
  <si>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</si>
  <si>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</si>
  <si>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</si>
  <si>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</si>
  <si>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</si>
  <si>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</si>
  <si>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</si>
  <si>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</si>
  <si>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</si>
  <si>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</si>
  <si>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</si>
  <si>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</si>
  <si>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</si>
  <si>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</si>
  <si>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</si>
  <si>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</si>
  <si>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</si>
  <si>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</si>
  <si>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</si>
  <si>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</si>
  <si>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</si>
  <si>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</si>
  <si>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</si>
  <si>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</si>
  <si>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</si>
  <si>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</si>
  <si>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</si>
  <si>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</si>
  <si>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</si>
  <si>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</si>
  <si>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</si>
  <si>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</si>
  <si>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</si>
  <si>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</si>
  <si>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</si>
  <si>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</si>
  <si>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</si>
  <si>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</si>
  <si>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</si>
  <si>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</si>
  <si>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</si>
  <si>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</si>
  <si>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</si>
  <si>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</si>
  <si>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</si>
  <si>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</si>
  <si>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</si>
  <si>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</si>
  <si>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</si>
  <si>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</si>
  <si>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</si>
  <si>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</si>
  <si>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</si>
  <si>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</si>
  <si>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</si>
  <si>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</si>
  <si>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</si>
  <si>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</si>
  <si>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</si>
  <si>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</si>
  <si>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</si>
  <si>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</si>
  <si>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</si>
  <si>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</si>
  <si>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</si>
  <si>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</si>
  <si>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</si>
  <si>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</si>
  <si>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</si>
  <si>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</si>
  <si>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</si>
  <si>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</si>
  <si>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</si>
  <si>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</si>
  <si>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</si>
  <si>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</si>
  <si>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</si>
  <si>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</si>
  <si>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</si>
  <si>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</si>
  <si>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</si>
  <si>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</si>
  <si>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</si>
  <si>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</si>
  <si>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</si>
  <si>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</si>
  <si>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</si>
  <si>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</si>
  <si>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</si>
  <si>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</si>
  <si>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</si>
  <si>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</si>
  <si>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</si>
  <si>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</si>
  <si>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</si>
  <si>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</si>
  <si>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</si>
  <si>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</si>
  <si>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</si>
  <si>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</si>
  <si>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</si>
  <si>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</si>
  <si>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</si>
  <si>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</si>
  <si>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</si>
  <si>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</si>
  <si>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</si>
  <si>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</si>
  <si>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</si>
  <si>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</si>
  <si>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</si>
  <si>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</si>
  <si>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</si>
  <si>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</si>
  <si>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</si>
  <si>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</si>
  <si>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</si>
  <si>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</si>
  <si>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</si>
  <si>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</si>
  <si>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</si>
  <si>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</si>
  <si>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</si>
  <si>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</si>
  <si>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</si>
  <si>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</si>
  <si>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</si>
  <si>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</si>
  <si>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</si>
  <si>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</si>
  <si>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</si>
  <si>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</si>
  <si>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</si>
  <si>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</si>
  <si>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</si>
  <si>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</si>
  <si>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</si>
  <si>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</si>
  <si>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</si>
  <si>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</si>
  <si>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</si>
  <si>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</si>
  <si>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</si>
  <si>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</si>
  <si>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</si>
  <si>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</si>
  <si>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</si>
  <si>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</si>
  <si>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</si>
  <si>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</si>
  <si>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</si>
  <si>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</si>
  <si>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</si>
  <si>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</si>
  <si>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</si>
  <si>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</si>
  <si>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</si>
  <si>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</si>
  <si>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</si>
  <si>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</si>
  <si>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</si>
  <si>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</si>
  <si>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</si>
  <si>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</si>
  <si>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</si>
  <si>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</si>
  <si>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</si>
  <si>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</si>
  <si>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</si>
  <si>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</si>
  <si>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</si>
  <si>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</si>
  <si>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</si>
  <si>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</si>
  <si>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</si>
  <si>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</si>
  <si>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</si>
  <si>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</si>
  <si>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</si>
  <si>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</si>
  <si>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</si>
  <si>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</si>
  <si>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</si>
  <si>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</si>
  <si>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</si>
  <si>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</si>
  <si>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</si>
  <si>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</si>
  <si>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</si>
  <si>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</si>
  <si>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</si>
  <si>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</si>
  <si>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</si>
  <si>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</si>
  <si>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</si>
  <si>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</si>
  <si>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</si>
  <si>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</si>
  <si>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</si>
  <si>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</si>
  <si>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</si>
  <si>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</si>
  <si>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</si>
  <si>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</si>
  <si>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</si>
  <si>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</si>
  <si>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</si>
  <si>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</si>
  <si>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</si>
  <si>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</si>
  <si>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</si>
  <si>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</si>
  <si>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</si>
  <si>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</si>
  <si>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</si>
  <si>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</si>
  <si>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</si>
  <si>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</si>
  <si>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</si>
  <si>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</si>
  <si>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</si>
  <si>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</si>
  <si>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</si>
  <si>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</si>
  <si>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</si>
  <si>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</si>
  <si>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</si>
  <si>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</si>
  <si>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</si>
  <si>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</si>
  <si>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</si>
  <si>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</si>
  <si>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</si>
  <si>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</si>
  <si>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</si>
  <si>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</si>
  <si>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</si>
  <si>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</si>
  <si>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</si>
  <si>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</si>
  <si>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</si>
  <si>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</si>
  <si>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</si>
  <si>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</si>
  <si>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</si>
  <si>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</si>
  <si>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</si>
  <si>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</si>
  <si>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</si>
  <si>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</si>
  <si>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</si>
  <si>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</si>
  <si>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</si>
  <si>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</si>
  <si>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</si>
  <si>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</si>
  <si>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</si>
  <si>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</si>
  <si>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</si>
  <si>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</si>
  <si>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</si>
  <si>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</si>
  <si>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</si>
  <si>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</si>
  <si>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</si>
  <si>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</si>
  <si>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</si>
  <si>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</si>
  <si>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</si>
  <si>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</si>
  <si>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</si>
  <si>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</si>
  <si>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</si>
  <si>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</si>
  <si>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</si>
  <si>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</si>
  <si>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</si>
  <si>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</si>
  <si>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</si>
  <si>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</si>
  <si>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</si>
  <si>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</si>
  <si>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</si>
  <si>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</si>
  <si>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</si>
  <si>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</si>
  <si>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</si>
  <si>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</si>
  <si>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</si>
  <si>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</si>
  <si>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</si>
  <si>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</si>
  <si>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</si>
  <si>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</si>
  <si>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</si>
  <si>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</si>
  <si>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</si>
  <si>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</si>
  <si>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</si>
  <si>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</si>
  <si>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</si>
  <si>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</si>
  <si>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</si>
  <si>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</si>
  <si>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</si>
  <si>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</si>
  <si>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</si>
  <si>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</si>
  <si>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</si>
  <si>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</si>
  <si>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</si>
  <si>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</si>
  <si>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</si>
  <si>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</si>
  <si>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</si>
  <si>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</si>
  <si>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</si>
  <si>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</si>
  <si>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</si>
  <si>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</si>
  <si>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</si>
  <si>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</si>
  <si>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</si>
  <si>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</si>
  <si>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</si>
  <si>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</si>
  <si>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</si>
  <si>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</si>
  <si>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</si>
  <si>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</si>
  <si>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</si>
  <si>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</si>
  <si>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</si>
  <si>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</si>
  <si>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</si>
  <si>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</si>
  <si>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</si>
  <si>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</si>
  <si>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</si>
  <si>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</si>
  <si>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</si>
  <si>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</si>
  <si>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</si>
  <si>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</si>
  <si>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</si>
  <si>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</si>
  <si>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</si>
  <si>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</si>
  <si>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</si>
  <si>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</si>
  <si>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</si>
  <si>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</si>
  <si>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</si>
  <si>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</si>
  <si>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</si>
  <si>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</si>
  <si>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</si>
  <si>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</si>
  <si>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</si>
  <si>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</si>
  <si>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</si>
  <si>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</si>
  <si>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</si>
  <si>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</si>
  <si>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</si>
  <si>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</si>
  <si>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</si>
  <si>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</si>
  <si>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</si>
  <si>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</si>
  <si>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</si>
  <si>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</si>
  <si>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</si>
  <si>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</si>
  <si>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</si>
  <si>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</si>
  <si>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</si>
  <si>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</si>
  <si>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</si>
  <si>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</si>
  <si>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</si>
  <si>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</si>
  <si>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</si>
  <si>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</si>
  <si>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</si>
  <si>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</si>
  <si>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</si>
  <si>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</si>
  <si>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</si>
  <si>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</si>
  <si>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</si>
  <si>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</si>
  <si>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</si>
  <si>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</si>
  <si>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</si>
  <si>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</si>
  <si>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</si>
  <si>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</si>
  <si>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</si>
  <si>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</si>
  <si>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</si>
  <si>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</si>
  <si>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</si>
  <si>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</si>
  <si>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</si>
  <si>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</si>
  <si>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</si>
  <si>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</si>
  <si>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</si>
  <si>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</si>
  <si>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</si>
  <si>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</si>
  <si>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</si>
  <si>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</si>
  <si>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</si>
  <si>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</si>
  <si>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</si>
  <si>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</si>
  <si>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</si>
  <si>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</si>
  <si>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</si>
  <si>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</si>
  <si>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</si>
  <si>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</si>
  <si>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</si>
  <si>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</si>
  <si>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</si>
  <si>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</si>
  <si>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</si>
  <si>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</si>
  <si>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</si>
  <si>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</si>
  <si>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</si>
  <si>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</si>
  <si>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</si>
  <si>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</si>
  <si>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</si>
  <si>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</si>
  <si>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</si>
  <si>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</si>
  <si>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</si>
  <si>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</si>
  <si>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</si>
  <si>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</si>
  <si>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</si>
  <si>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</si>
  <si>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</si>
  <si>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</si>
  <si>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</si>
  <si>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</si>
  <si>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</si>
  <si>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</si>
  <si>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</si>
  <si>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</si>
  <si>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</si>
  <si>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</si>
  <si>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</si>
  <si>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</si>
  <si>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</si>
  <si>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</si>
  <si>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</si>
  <si>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</si>
  <si>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</si>
  <si>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</si>
  <si>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</si>
  <si>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</si>
  <si>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</si>
  <si>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</si>
  <si>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</si>
  <si>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</si>
  <si>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</si>
  <si>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</si>
  <si>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</si>
  <si>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</si>
  <si>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</si>
  <si>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</si>
  <si>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</si>
  <si>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</si>
  <si>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</si>
  <si>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</si>
  <si>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</si>
  <si>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</si>
  <si>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</si>
  <si>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</si>
  <si>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</si>
  <si>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</si>
  <si>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</si>
  <si>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</si>
  <si>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</si>
  <si>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</si>
  <si>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</si>
  <si>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</si>
  <si>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</si>
  <si>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</si>
  <si>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</si>
  <si>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</si>
  <si>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</si>
  <si>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</si>
  <si>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</si>
  <si>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</si>
  <si>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</si>
  <si>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</si>
  <si>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</si>
  <si>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</si>
  <si>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</si>
  <si>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</si>
  <si>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</si>
  <si>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</si>
  <si>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</si>
  <si>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</si>
  <si>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</si>
  <si>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</si>
  <si>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</si>
  <si>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</si>
  <si>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</si>
  <si>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</si>
  <si>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</si>
  <si>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</si>
  <si>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</si>
  <si>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</si>
  <si>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</si>
  <si>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</si>
  <si>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</si>
  <si>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</si>
  <si>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</si>
  <si>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</si>
  <si>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</si>
  <si>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</si>
  <si>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</si>
  <si>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</si>
  <si>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</si>
  <si>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</si>
  <si>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</si>
  <si>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</si>
  <si>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</si>
  <si>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</si>
  <si>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</si>
  <si>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</si>
  <si>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</si>
  <si>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</si>
  <si>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</si>
  <si>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</si>
  <si>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</si>
  <si>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</si>
  <si>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</si>
  <si>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</si>
  <si>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</si>
  <si>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</si>
  <si>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</si>
  <si>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</si>
  <si>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</si>
  <si>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</si>
  <si>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</si>
  <si>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</si>
  <si>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</si>
  <si>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</si>
  <si>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</si>
  <si>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</si>
  <si>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</si>
  <si>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</si>
  <si>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</si>
  <si>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</si>
  <si>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</si>
  <si>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</si>
  <si>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</si>
  <si>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</si>
  <si>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</si>
  <si>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</si>
  <si>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</si>
  <si>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</si>
  <si>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</si>
  <si>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</si>
  <si>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</si>
  <si>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</si>
  <si>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</si>
  <si>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</si>
  <si>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</si>
  <si>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</si>
  <si>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</si>
  <si>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</si>
  <si>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</si>
  <si>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</si>
  <si>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</si>
  <si>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</si>
  <si>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</si>
  <si>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</si>
  <si>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</si>
  <si>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</si>
  <si>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</si>
  <si>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</si>
  <si>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</si>
  <si>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</si>
  <si>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</si>
  <si>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</si>
  <si>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</si>
  <si>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</si>
  <si>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</si>
  <si>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</si>
  <si>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</si>
  <si>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</si>
  <si>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</si>
  <si>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</si>
  <si>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</si>
  <si>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</si>
  <si>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</si>
  <si>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</si>
  <si>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</si>
  <si>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</si>
  <si>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</si>
  <si>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</si>
  <si>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</si>
  <si>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</si>
  <si>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</si>
  <si>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</si>
  <si>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</si>
  <si>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</si>
  <si>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</si>
  <si>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</si>
  <si>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</si>
  <si>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</si>
  <si>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</si>
  <si>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</si>
  <si>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</si>
  <si>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</si>
  <si>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</si>
  <si>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</si>
  <si>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</si>
  <si>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</si>
  <si>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</si>
  <si>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</si>
  <si>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</si>
  <si>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</si>
  <si>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</si>
  <si>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</si>
  <si>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</si>
  <si>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</si>
  <si>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</si>
  <si>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</si>
  <si>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</si>
  <si>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</si>
  <si>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</si>
  <si>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</si>
  <si>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</si>
  <si>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</si>
  <si>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</si>
  <si>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</si>
  <si>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</si>
  <si>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</si>
  <si>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</si>
  <si>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</si>
  <si>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</si>
  <si>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</si>
  <si>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</si>
  <si>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</si>
  <si>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</si>
  <si>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</si>
  <si>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</si>
  <si>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</si>
  <si>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</si>
  <si>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</si>
  <si>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</si>
  <si>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</si>
  <si>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</si>
  <si>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</si>
  <si>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</si>
  <si>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</si>
  <si>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</si>
  <si>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</si>
  <si>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</si>
  <si>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</si>
  <si>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</si>
  <si>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</si>
  <si>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</si>
  <si>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</si>
  <si>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</si>
  <si>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</si>
  <si>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</si>
  <si>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</si>
  <si>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</si>
  <si>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</si>
  <si>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</si>
  <si>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</si>
  <si>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</si>
  <si>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</si>
  <si>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</si>
  <si>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</si>
  <si>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</si>
  <si>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</si>
  <si>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</si>
  <si>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</si>
  <si>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</si>
  <si>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</si>
  <si>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</si>
  <si>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</si>
  <si>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</si>
  <si>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</si>
  <si>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</si>
  <si>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</si>
  <si>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</si>
  <si>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</si>
  <si>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</si>
  <si>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</si>
  <si>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</si>
  <si>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</si>
  <si>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</si>
  <si>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</si>
  <si>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</si>
  <si>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</si>
  <si>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</si>
  <si>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</si>
  <si>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</si>
  <si>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</si>
  <si>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</si>
  <si>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</si>
  <si>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</si>
  <si>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</si>
  <si>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</si>
  <si>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</si>
  <si>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</si>
  <si>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</si>
  <si>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</si>
  <si>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</si>
  <si>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</si>
  <si>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</si>
  <si>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</si>
  <si>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</si>
  <si>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</si>
  <si>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</si>
  <si>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</si>
  <si>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</si>
  <si>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</si>
  <si>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</si>
  <si>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</si>
  <si>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</si>
  <si>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</si>
  <si>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</si>
  <si>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</si>
  <si>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</si>
  <si>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</si>
  <si>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</si>
  <si>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</si>
  <si>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</si>
  <si>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</si>
  <si>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</si>
  <si>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</si>
  <si>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</si>
  <si>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</si>
  <si>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</si>
  <si>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</si>
  <si>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</si>
  <si>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</si>
  <si>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</si>
  <si>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</si>
  <si>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</si>
  <si>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</si>
  <si>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</si>
  <si>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</si>
  <si>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</si>
  <si>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</si>
  <si>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</si>
  <si>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</si>
  <si>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</si>
  <si>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</si>
  <si>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</si>
  <si>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</si>
  <si>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</si>
  <si>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</si>
  <si>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</si>
  <si>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</si>
  <si>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</si>
  <si>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</si>
  <si>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</si>
  <si>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</si>
  <si>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</si>
  <si>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</si>
  <si>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</si>
  <si>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</si>
  <si>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</si>
  <si>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</si>
  <si>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</si>
  <si>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</si>
  <si>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</si>
  <si>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</si>
  <si>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</si>
  <si>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</si>
  <si>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</si>
  <si>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</si>
  <si>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</si>
  <si>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</si>
  <si>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</si>
  <si>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</si>
  <si>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</si>
  <si>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</si>
  <si>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</si>
  <si>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</si>
  <si>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</si>
  <si>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</si>
  <si>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</si>
  <si>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</si>
  <si>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</si>
  <si>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</si>
  <si>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</si>
  <si>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</si>
  <si>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</si>
  <si>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</si>
  <si>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</si>
  <si>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</si>
  <si>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</si>
  <si>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</si>
  <si>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</si>
  <si>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</si>
  <si>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</si>
  <si>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</si>
  <si>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</si>
  <si>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</si>
  <si>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</si>
  <si>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</si>
  <si>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</si>
  <si>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</si>
  <si>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</si>
  <si>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</si>
  <si>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</si>
  <si>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</si>
  <si>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</si>
  <si>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</si>
  <si>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</si>
  <si>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</si>
  <si>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</si>
  <si>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</si>
  <si>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</si>
  <si>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</si>
  <si>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</si>
  <si>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</si>
  <si>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</si>
  <si>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</si>
  <si>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</si>
  <si>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</si>
  <si>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</si>
  <si>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</si>
  <si>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</si>
  <si>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</si>
  <si>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</si>
  <si>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</si>
  <si>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</si>
  <si>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</si>
  <si>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</si>
  <si>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</si>
  <si>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</si>
  <si>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</si>
  <si>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</si>
  <si>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</si>
  <si>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</si>
  <si>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</si>
  <si>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</si>
  <si>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</si>
  <si>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</si>
  <si>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</si>
  <si>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</si>
  <si>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</si>
  <si>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</si>
  <si>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</si>
  <si>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</si>
  <si>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</si>
  <si>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</si>
  <si>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</si>
  <si>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</si>
  <si>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</si>
  <si>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</si>
  <si>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</si>
  <si>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</si>
  <si>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</si>
  <si>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</si>
  <si>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</si>
  <si>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</si>
  <si>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</si>
  <si>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</si>
  <si>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</si>
  <si>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</si>
  <si>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</si>
  <si>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</si>
  <si>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</si>
  <si>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</si>
  <si>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</si>
  <si>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</si>
  <si>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</si>
  <si>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</si>
  <si>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</si>
  <si>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</si>
  <si>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</si>
  <si>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</si>
  <si>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</si>
  <si>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</si>
  <si>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</si>
  <si>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</si>
  <si>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</si>
  <si>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</si>
  <si>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</si>
  <si>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</si>
  <si>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</si>
  <si>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</si>
  <si>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</si>
  <si>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</si>
  <si>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</si>
  <si>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</si>
  <si>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</si>
  <si>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</si>
  <si>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</si>
  <si>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</si>
  <si>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</si>
  <si>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</si>
  <si>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</si>
  <si>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</si>
  <si>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</si>
  <si>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</si>
  <si>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</si>
  <si>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</si>
  <si>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</si>
  <si>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</si>
  <si>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</si>
  <si>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</si>
  <si>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</si>
  <si>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</si>
  <si>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</si>
  <si>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</si>
  <si>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</si>
  <si>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</si>
  <si>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</si>
  <si>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</si>
  <si>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</si>
  <si>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</si>
  <si>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</si>
  <si>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</si>
  <si>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</si>
  <si>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</si>
  <si>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</si>
  <si>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</si>
  <si>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</si>
  <si>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</si>
  <si>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</si>
  <si>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</si>
  <si>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</si>
  <si>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</si>
  <si>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</si>
  <si>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</si>
  <si>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</si>
  <si>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</si>
  <si>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</si>
  <si>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</si>
  <si>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</si>
  <si>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</si>
  <si>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</si>
  <si>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</si>
  <si>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</si>
  <si>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</si>
  <si>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</si>
  <si>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</si>
  <si>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</si>
  <si>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</si>
  <si>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</si>
  <si>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</si>
  <si>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</si>
  <si>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</si>
  <si>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</si>
  <si>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</si>
  <si>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</si>
  <si>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</si>
  <si>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</si>
  <si>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</si>
  <si>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</si>
  <si>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</si>
  <si>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</si>
  <si>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</si>
  <si>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</si>
  <si>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</si>
  <si>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</si>
  <si>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</si>
  <si>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</si>
  <si>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</si>
  <si>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</si>
  <si>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</si>
  <si>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</si>
  <si>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</si>
  <si>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</si>
  <si>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</si>
  <si>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</si>
  <si>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</si>
  <si>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</si>
  <si>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</si>
  <si>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</si>
  <si>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</si>
  <si>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</si>
  <si>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</si>
  <si>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</si>
  <si>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</si>
  <si>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</si>
  <si>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</si>
  <si>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</si>
  <si>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</si>
  <si>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</si>
  <si>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</si>
  <si>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</si>
  <si>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</si>
  <si>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</si>
  <si>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</si>
  <si>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</si>
  <si>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</si>
  <si>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</si>
  <si>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</si>
  <si>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</si>
  <si>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</si>
  <si>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</si>
  <si>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</si>
  <si>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</si>
  <si>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</si>
  <si>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</si>
  <si>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</si>
  <si>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</si>
  <si>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</si>
  <si>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</si>
  <si>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</si>
  <si>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</si>
  <si>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</si>
  <si>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</si>
  <si>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</si>
  <si>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</si>
  <si>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</si>
  <si>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</si>
  <si>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</si>
  <si>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</si>
  <si>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</si>
  <si>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</si>
  <si>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</si>
  <si>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</si>
  <si>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</si>
  <si>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</si>
  <si>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</si>
  <si>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</si>
  <si>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</si>
  <si>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</si>
  <si>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</si>
  <si>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</si>
  <si>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</si>
  <si>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</si>
  <si>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</si>
  <si>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</si>
  <si>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</si>
  <si>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</si>
  <si>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</si>
  <si>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</si>
  <si>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</si>
  <si>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</si>
  <si>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</si>
  <si>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</si>
  <si>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</si>
  <si>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</si>
  <si>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</si>
  <si>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</si>
  <si>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</si>
  <si>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</si>
  <si>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</si>
  <si>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</si>
  <si>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</si>
  <si>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</si>
  <si>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</si>
  <si>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</si>
  <si>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</si>
  <si>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</si>
  <si>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</si>
  <si>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</si>
  <si>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</si>
  <si>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</si>
  <si>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</si>
  <si>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</si>
  <si>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</si>
  <si>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</si>
  <si>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</si>
  <si>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</si>
  <si>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</si>
  <si>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</si>
  <si>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</si>
  <si>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</si>
  <si>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</si>
  <si>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</si>
  <si>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</si>
  <si>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</si>
  <si>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</si>
  <si>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</si>
  <si>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</si>
  <si>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</si>
  <si>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</si>
  <si>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</si>
  <si>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</si>
  <si>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</si>
  <si>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</si>
  <si>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</si>
  <si>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</si>
  <si>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</si>
  <si>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</si>
  <si>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</si>
  <si>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</si>
  <si>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</si>
  <si>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</si>
  <si>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</si>
  <si>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</si>
  <si>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</si>
  <si>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</si>
  <si>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</si>
  <si>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</si>
  <si>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</si>
  <si>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</si>
  <si>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</si>
  <si>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</si>
  <si>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</si>
  <si>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</si>
  <si>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</si>
  <si>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</si>
  <si>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</si>
  <si>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</si>
  <si>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</si>
  <si>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</si>
  <si>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</si>
  <si>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</si>
  <si>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</si>
  <si>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</si>
  <si>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</si>
  <si>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</si>
  <si>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</si>
  <si>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</si>
  <si>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</si>
  <si>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</si>
  <si>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</si>
  <si>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</si>
  <si>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</si>
  <si>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</si>
  <si>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</si>
  <si>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</si>
  <si>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</si>
  <si>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</si>
  <si>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</si>
  <si>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</si>
  <si>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</si>
  <si>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</si>
  <si>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</si>
  <si>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</si>
  <si>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</si>
  <si>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</si>
  <si>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</si>
  <si>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</si>
  <si>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</si>
  <si>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</si>
  <si>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</si>
  <si>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</si>
  <si>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</si>
  <si>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</si>
  <si>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</si>
  <si>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</si>
  <si>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</si>
  <si>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</si>
  <si>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</si>
  <si>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</si>
  <si>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</si>
  <si>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</si>
  <si>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</si>
  <si>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</si>
  <si>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</si>
  <si>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</si>
  <si>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</si>
  <si>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</si>
  <si>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</si>
  <si>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</si>
  <si>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</si>
  <si>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</si>
  <si>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</si>
  <si>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</si>
  <si>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</si>
  <si>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</si>
  <si>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</si>
  <si>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</si>
  <si>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</si>
  <si>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</si>
  <si>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</si>
  <si>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</si>
  <si>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</si>
  <si>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</si>
  <si>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</si>
  <si>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</si>
  <si>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</si>
  <si>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</si>
  <si>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</si>
  <si>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</si>
  <si>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</si>
  <si>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</si>
  <si>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</si>
  <si>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</si>
  <si>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</si>
  <si>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</si>
  <si>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</si>
  <si>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</si>
  <si>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</si>
  <si>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</si>
  <si>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</si>
  <si>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</si>
  <si>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</si>
  <si>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</si>
  <si>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</si>
  <si>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</si>
  <si>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</si>
  <si>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</si>
  <si>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</si>
  <si>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</si>
  <si>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</si>
  <si>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</si>
  <si>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</si>
  <si>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</si>
  <si>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</si>
  <si>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</si>
  <si>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</si>
  <si>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</si>
  <si>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</si>
  <si>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</si>
  <si>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</si>
  <si>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</si>
  <si>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</si>
  <si>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</si>
  <si>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</si>
  <si>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</si>
  <si>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</si>
  <si>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</si>
  <si>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</si>
  <si>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</si>
  <si>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</si>
  <si>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</si>
  <si>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</si>
  <si>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</si>
  <si>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</si>
  <si>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</si>
  <si>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</si>
  <si>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</si>
  <si>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</si>
  <si>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</si>
  <si>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</si>
  <si>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</si>
  <si>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</si>
  <si>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</si>
  <si>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</si>
  <si>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</si>
  <si>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</si>
  <si>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</si>
  <si>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</si>
  <si>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</si>
  <si>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</si>
  <si>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</si>
  <si>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</si>
  <si>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</si>
  <si>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</si>
  <si>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</si>
  <si>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</si>
  <si>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</si>
  <si>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</si>
  <si>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</si>
  <si>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</si>
  <si>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</si>
  <si>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</si>
  <si>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</si>
  <si>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</si>
  <si>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</si>
  <si>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</si>
  <si>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</si>
  <si>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</si>
  <si>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</si>
  <si>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</si>
  <si>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</si>
  <si>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</si>
  <si>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</si>
  <si>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</si>
  <si>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</si>
  <si>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</si>
  <si>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</si>
  <si>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</si>
  <si>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</si>
  <si>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</si>
  <si>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</si>
  <si>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</si>
  <si>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</si>
  <si>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</si>
  <si>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</si>
  <si>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</si>
  <si>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</si>
  <si>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</si>
  <si>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</si>
  <si>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</si>
  <si>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</si>
  <si>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</si>
  <si>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</si>
  <si>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</si>
  <si>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</si>
  <si>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</si>
  <si>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</si>
  <si>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</si>
  <si>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</si>
  <si>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</si>
  <si>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</si>
  <si>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</si>
  <si>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</si>
  <si>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</si>
  <si>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</si>
  <si>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</si>
  <si>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</si>
  <si>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</si>
  <si>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</si>
  <si>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</si>
  <si>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</si>
  <si>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</si>
  <si>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</si>
  <si>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</si>
  <si>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</si>
  <si>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</si>
  <si>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</si>
  <si>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</si>
  <si>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</si>
  <si>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</si>
  <si>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</si>
  <si>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</si>
  <si>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</si>
  <si>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</si>
  <si>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</si>
  <si>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</si>
  <si>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</si>
  <si>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</si>
  <si>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</si>
  <si>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</si>
  <si>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</si>
  <si>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</si>
  <si>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</si>
  <si>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</si>
  <si>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</si>
  <si>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</si>
  <si>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</si>
  <si>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</si>
  <si>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</si>
  <si>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</si>
  <si>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</si>
  <si>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</si>
  <si>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</si>
  <si>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</si>
  <si>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</si>
  <si>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</si>
  <si>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</si>
  <si>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</si>
  <si>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</si>
  <si>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</si>
  <si>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</si>
  <si>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</si>
  <si>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</si>
  <si>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</si>
  <si>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</si>
  <si>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</si>
  <si>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</si>
  <si>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</si>
  <si>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</si>
  <si>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</si>
  <si>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</si>
  <si>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</si>
  <si>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</si>
  <si>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</si>
  <si>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</si>
  <si>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</si>
  <si>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</si>
  <si>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</si>
  <si>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</si>
  <si>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</si>
  <si>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</si>
  <si>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</si>
  <si>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</si>
  <si>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</si>
  <si>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</si>
  <si>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</si>
  <si>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</si>
  <si>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</si>
  <si>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</si>
  <si>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</si>
  <si>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</si>
  <si>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</si>
  <si>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</si>
  <si>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</si>
  <si>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</si>
  <si>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</si>
  <si>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</si>
  <si>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</si>
  <si>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</si>
  <si>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</si>
  <si>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</si>
  <si>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</si>
  <si>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</si>
  <si>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</si>
  <si>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</si>
  <si>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</si>
  <si>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</si>
  <si>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</si>
  <si>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</si>
  <si>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</si>
  <si>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</si>
  <si>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</si>
  <si>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</si>
  <si>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</si>
  <si>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</si>
  <si>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</si>
  <si>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</si>
  <si>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</si>
  <si>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</si>
  <si>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</si>
  <si>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</si>
  <si>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</si>
  <si>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</si>
  <si>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</si>
  <si>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</si>
  <si>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</si>
  <si>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</si>
  <si>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</si>
  <si>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</si>
  <si>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</si>
  <si>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</si>
  <si>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</si>
  <si>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</si>
  <si>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</si>
  <si>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</si>
  <si>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</si>
  <si>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</si>
  <si>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</si>
  <si>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</si>
  <si>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</si>
  <si>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</si>
  <si>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</si>
  <si>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</si>
  <si>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</si>
  <si>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</si>
  <si>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</si>
  <si>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</si>
  <si>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</si>
  <si>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</si>
  <si>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</si>
  <si>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</si>
  <si>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</si>
  <si>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</si>
  <si>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</si>
  <si>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</si>
  <si>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</si>
  <si>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</si>
  <si>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</si>
  <si>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</si>
  <si>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</si>
  <si>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</si>
  <si>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</si>
  <si>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</si>
  <si>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</si>
  <si>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</si>
  <si>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</si>
  <si>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</si>
  <si>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</si>
  <si>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</si>
  <si>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</si>
  <si>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</si>
  <si>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</si>
  <si>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</si>
  <si>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</si>
  <si>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</si>
  <si>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</si>
  <si>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</si>
  <si>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</si>
  <si>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</si>
  <si>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</si>
  <si>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</si>
  <si>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</si>
  <si>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</si>
  <si>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</si>
  <si>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</si>
  <si>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</si>
  <si>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</si>
  <si>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</si>
  <si>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</si>
  <si>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</si>
  <si>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</si>
  <si>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</si>
  <si>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</si>
  <si>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</si>
  <si>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</si>
  <si>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</si>
  <si>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</si>
  <si>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</si>
  <si>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</si>
  <si>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</si>
  <si>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</si>
  <si>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</si>
  <si>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</si>
  <si>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</si>
  <si>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</si>
  <si>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</si>
  <si>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</si>
  <si>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</si>
  <si>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</si>
  <si>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</si>
  <si>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</si>
  <si>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</si>
  <si>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</si>
  <si>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</si>
  <si>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</si>
  <si>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</si>
  <si>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</si>
  <si>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</si>
  <si>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</si>
  <si>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</si>
  <si>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</si>
  <si>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</si>
  <si>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</si>
  <si>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</si>
  <si>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</si>
  <si>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</si>
  <si>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</si>
  <si>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</si>
  <si>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</si>
  <si>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</si>
  <si>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</si>
  <si>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</si>
  <si>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</si>
  <si>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</si>
  <si>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</si>
  <si>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</si>
  <si>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</si>
  <si>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</si>
  <si>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</si>
  <si>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</si>
  <si>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</si>
  <si>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</si>
  <si>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</si>
  <si>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</si>
  <si>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</si>
  <si>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</si>
  <si>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</si>
  <si>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</si>
  <si>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</si>
  <si>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</si>
  <si>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</si>
  <si>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</si>
  <si>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</si>
  <si>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</si>
  <si>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</si>
  <si>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</si>
  <si>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</si>
  <si>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</si>
  <si>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</si>
  <si>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</si>
  <si>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</si>
  <si>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</si>
  <si>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</si>
  <si>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</si>
  <si>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</si>
  <si>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</si>
  <si>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</si>
  <si>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</si>
  <si>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</si>
  <si>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</si>
  <si>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</si>
  <si>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</si>
  <si>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</si>
  <si>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</si>
  <si>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</si>
  <si>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</si>
  <si>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</si>
  <si>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</si>
  <si>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</si>
  <si>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</si>
  <si>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</si>
  <si>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</si>
  <si>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</si>
  <si>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</si>
  <si>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</si>
  <si>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</si>
  <si>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</si>
  <si>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</si>
  <si>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</si>
  <si>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</si>
  <si>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</si>
  <si>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</si>
  <si>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</si>
  <si>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</si>
  <si>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</si>
  <si>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</si>
  <si>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</si>
  <si>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</si>
  <si>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</si>
  <si>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</si>
  <si>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</si>
  <si>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</si>
  <si>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</si>
  <si>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</si>
  <si>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</si>
  <si>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</si>
  <si>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</si>
  <si>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</si>
  <si>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</si>
  <si>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</si>
  <si>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</si>
  <si>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</si>
  <si>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</si>
  <si>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</si>
  <si>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</si>
  <si>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</si>
  <si>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</si>
  <si>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</si>
  <si>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</si>
  <si>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</si>
  <si>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</si>
  <si>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</si>
  <si>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</si>
  <si>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</si>
  <si>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</si>
  <si>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</si>
  <si>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</si>
  <si>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</si>
  <si>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</si>
  <si>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</si>
  <si>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</si>
  <si>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</si>
  <si>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</si>
  <si>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</si>
  <si>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</si>
  <si>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</si>
  <si>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</si>
  <si>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</si>
  <si>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</si>
  <si>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</si>
  <si>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</si>
  <si>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</si>
  <si>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</si>
  <si>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</si>
  <si>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</si>
  <si>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</si>
  <si>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</si>
  <si>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</si>
  <si>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</si>
  <si>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</si>
  <si>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</si>
  <si>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</si>
  <si>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</si>
  <si>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</si>
  <si>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</si>
  <si>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</si>
  <si>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</si>
  <si>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</si>
  <si>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</si>
  <si>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</si>
  <si>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</si>
  <si>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</si>
  <si>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</si>
  <si>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</si>
  <si>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</si>
  <si>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</si>
  <si>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</si>
  <si>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</si>
  <si>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</si>
  <si>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</si>
  <si>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</si>
  <si>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</si>
  <si>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</si>
  <si>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</si>
  <si>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</si>
  <si>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</si>
  <si>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</si>
  <si>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</si>
  <si>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</si>
  <si>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</si>
  <si>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</si>
  <si>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</si>
  <si>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</si>
  <si>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</si>
  <si>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</si>
  <si>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</si>
  <si>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</si>
  <si>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</si>
  <si>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</si>
  <si>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</si>
  <si>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</si>
  <si>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</si>
  <si>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</si>
  <si>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</si>
  <si>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</si>
  <si>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</si>
  <si>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</si>
  <si>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</si>
  <si>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</si>
  <si>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</si>
  <si>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</si>
  <si>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</si>
  <si>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</si>
  <si>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</si>
  <si>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</si>
  <si>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</si>
  <si>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</si>
  <si>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</si>
  <si>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</si>
  <si>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</si>
  <si>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</si>
  <si>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</si>
  <si>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</si>
  <si>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</si>
  <si>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</si>
  <si>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</si>
  <si>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</si>
  <si>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</si>
  <si>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</si>
  <si>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</si>
  <si>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</si>
  <si>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</si>
  <si>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</si>
  <si>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</si>
  <si>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</si>
  <si>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</si>
  <si>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</si>
  <si>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</si>
  <si>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</si>
  <si>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</si>
  <si>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</si>
  <si>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</si>
  <si>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</si>
  <si>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</si>
  <si>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</si>
  <si>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</si>
  <si>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</si>
  <si>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</si>
  <si>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</si>
  <si>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</si>
  <si>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</si>
  <si>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</si>
  <si>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</si>
  <si>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</si>
  <si>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</si>
  <si>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</si>
  <si>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</si>
  <si>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</si>
  <si>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</si>
  <si>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</si>
  <si>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</si>
  <si>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</si>
  <si>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</si>
  <si>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</si>
  <si>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</si>
  <si>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</si>
  <si>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</si>
  <si>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</si>
  <si>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</si>
  <si>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</si>
  <si>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</si>
  <si>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</si>
  <si>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</si>
  <si>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</si>
  <si>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</si>
  <si>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</si>
  <si>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</si>
  <si>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</si>
  <si>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</si>
  <si>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</si>
  <si>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</si>
  <si>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</si>
  <si>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</si>
  <si>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</si>
  <si>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</si>
  <si>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</si>
  <si>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</si>
  <si>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</si>
  <si>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</si>
  <si>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</si>
  <si>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</si>
  <si>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</si>
  <si>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</si>
  <si>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</si>
  <si>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</si>
  <si>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</si>
  <si>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</si>
  <si>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</si>
  <si>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</si>
  <si>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</si>
  <si>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</si>
  <si>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</si>
  <si>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</si>
  <si>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</si>
  <si>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</si>
  <si>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</si>
  <si>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</si>
  <si>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</si>
  <si>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</si>
  <si>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</si>
  <si>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</si>
  <si>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</si>
  <si>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</si>
  <si>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</si>
  <si>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</si>
  <si>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</si>
  <si>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</si>
  <si>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</si>
  <si>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</si>
  <si>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</si>
  <si>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</si>
  <si>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</si>
  <si>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</si>
  <si>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</si>
  <si>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</si>
  <si>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</si>
  <si>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</si>
  <si>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</si>
  <si>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</si>
  <si>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</si>
  <si>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</si>
  <si>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</si>
  <si>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</si>
  <si>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</si>
  <si>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</si>
  <si>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</si>
  <si>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</si>
  <si>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</si>
  <si>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</si>
  <si>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</si>
  <si>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</si>
  <si>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</si>
  <si>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</si>
  <si>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</si>
  <si>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</si>
  <si>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</si>
  <si>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</si>
  <si>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</si>
  <si>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</si>
  <si>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</si>
  <si>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</si>
  <si>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</si>
  <si>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</si>
  <si>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</si>
  <si>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</si>
  <si>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</si>
  <si>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</si>
  <si>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</si>
  <si>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</si>
  <si>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</si>
  <si>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</si>
  <si>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</si>
  <si>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</si>
  <si>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</si>
  <si>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</si>
  <si>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</si>
  <si>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</si>
  <si>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</si>
  <si>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</si>
  <si>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</si>
  <si>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</si>
  <si>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</si>
  <si>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</si>
  <si>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</si>
  <si>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</si>
  <si>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</si>
  <si>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</si>
  <si>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</si>
  <si>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</si>
  <si>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</si>
  <si>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</si>
  <si>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</si>
  <si>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</si>
  <si>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</si>
  <si>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</si>
  <si>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</si>
  <si>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</si>
  <si>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</si>
  <si>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</si>
  <si>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</si>
  <si>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</si>
  <si>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</si>
  <si>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</si>
  <si>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</si>
  <si>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</si>
  <si>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</si>
  <si>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</si>
  <si>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</si>
  <si>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</si>
  <si>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</si>
  <si>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</si>
  <si>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</si>
  <si>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</si>
  <si>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</si>
  <si>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</si>
  <si>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</si>
  <si>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</si>
  <si>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</si>
  <si>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</si>
  <si>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</si>
  <si>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</si>
  <si>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</si>
  <si>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</si>
  <si>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</si>
  <si>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</si>
  <si>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</si>
  <si>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</si>
  <si>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</si>
  <si>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</si>
  <si>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</si>
  <si>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</si>
  <si>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</si>
  <si>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</si>
  <si>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</si>
  <si>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</si>
  <si>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</si>
  <si>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</si>
  <si>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</si>
  <si>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</si>
  <si>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</si>
  <si>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</si>
  <si>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</si>
  <si>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</si>
  <si>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</si>
  <si>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</si>
  <si>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</si>
  <si>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</si>
  <si>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</si>
  <si>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</si>
  <si>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</si>
  <si>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</si>
  <si>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</si>
  <si>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</si>
  <si>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</si>
  <si>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</si>
  <si>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</si>
  <si>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</si>
  <si>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</si>
  <si>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</si>
  <si>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</si>
  <si>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</si>
  <si>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</si>
  <si>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</si>
  <si>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</si>
  <si>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</si>
  <si>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</si>
  <si>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</si>
  <si>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</si>
  <si>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</si>
  <si>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</si>
  <si>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</si>
  <si>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</si>
  <si>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</si>
  <si>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</si>
  <si>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</si>
  <si>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</si>
  <si>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</si>
  <si>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</si>
  <si>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</si>
  <si>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</si>
  <si>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</si>
  <si>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</si>
  <si>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</si>
  <si>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</si>
  <si>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</si>
  <si>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</si>
  <si>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</si>
  <si>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</si>
  <si>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</si>
  <si>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</si>
  <si>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</si>
  <si>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</si>
  <si>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</si>
  <si>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</si>
  <si>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</si>
  <si>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</si>
  <si>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</si>
  <si>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</si>
  <si>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</si>
  <si>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</si>
  <si>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</si>
  <si>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</si>
  <si>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</si>
  <si>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</si>
  <si>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</si>
  <si>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</si>
  <si>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</si>
  <si>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</si>
  <si>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</si>
  <si>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</si>
  <si>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</si>
  <si>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</si>
  <si>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</si>
  <si>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</si>
  <si>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</si>
  <si>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</si>
  <si>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</si>
  <si>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</si>
  <si>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</si>
  <si>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</si>
  <si>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</si>
  <si>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</si>
  <si>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</si>
  <si>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</si>
  <si>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</si>
  <si>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</si>
  <si>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</si>
  <si>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</si>
  <si>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</si>
  <si>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</si>
  <si>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</si>
  <si>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</si>
  <si>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</si>
  <si>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</si>
  <si>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</si>
  <si>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</si>
  <si>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</si>
  <si>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</si>
  <si>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</si>
  <si>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</si>
  <si>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</si>
  <si>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</si>
  <si>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</si>
  <si>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</si>
  <si>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</si>
  <si>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</si>
  <si>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</si>
  <si>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</si>
  <si>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</si>
  <si>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</si>
  <si>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</si>
  <si>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</si>
  <si>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</si>
  <si>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</si>
  <si>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</si>
  <si>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</si>
  <si>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</si>
  <si>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</si>
  <si>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</si>
  <si>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</si>
  <si>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</si>
  <si>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</si>
  <si>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</si>
  <si>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</si>
  <si>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</si>
  <si>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</si>
  <si>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</si>
  <si>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</si>
  <si>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</si>
  <si>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</si>
  <si>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</si>
  <si>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</si>
  <si>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</si>
  <si>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</si>
  <si>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</si>
  <si>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</si>
  <si>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</si>
  <si>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</si>
  <si>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</si>
  <si>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</si>
  <si>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</si>
  <si>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</si>
  <si>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</si>
  <si>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</si>
  <si>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</si>
  <si>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</si>
  <si>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</si>
  <si>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</si>
  <si>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</si>
  <si>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</si>
  <si>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</si>
  <si>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</si>
  <si>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</si>
  <si>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</si>
  <si>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</si>
  <si>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</si>
  <si>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</si>
  <si>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</si>
  <si>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</si>
  <si>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</si>
  <si>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</si>
  <si>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</si>
  <si>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</si>
  <si>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</si>
  <si>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</si>
  <si>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</si>
  <si>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</si>
  <si>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</si>
  <si>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</si>
  <si>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</si>
  <si>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</si>
  <si>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</si>
  <si>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</si>
  <si>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</si>
  <si>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</si>
  <si>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</si>
  <si>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</si>
  <si>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</si>
  <si>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</si>
  <si>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</si>
  <si>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</si>
  <si>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</si>
  <si>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</si>
  <si>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</si>
  <si>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</si>
  <si>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</si>
  <si>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</si>
  <si>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</si>
  <si>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</si>
  <si>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</si>
  <si>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</si>
  <si>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</si>
  <si>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</si>
  <si>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</si>
  <si>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</si>
  <si>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</si>
  <si>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</si>
  <si>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</si>
  <si>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</si>
  <si>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</si>
  <si>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</si>
  <si>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</si>
  <si>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</si>
  <si>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</si>
  <si>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</si>
  <si>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</si>
  <si>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</si>
  <si>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</si>
  <si>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</si>
  <si>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</si>
  <si>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</si>
  <si>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</si>
  <si>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</si>
  <si>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</si>
  <si>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</si>
  <si>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</si>
  <si>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</si>
  <si>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</si>
  <si>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</si>
  <si>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</si>
  <si>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</si>
  <si>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</si>
  <si>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</si>
  <si>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</si>
  <si>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</si>
  <si>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</si>
  <si>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</si>
  <si>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</si>
  <si>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</si>
  <si>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</si>
  <si>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</si>
  <si>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</si>
  <si>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</si>
  <si>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</si>
  <si>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</si>
  <si>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</si>
  <si>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</si>
  <si>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</si>
  <si>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</si>
  <si>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</si>
  <si>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</si>
  <si>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</si>
  <si>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</si>
  <si>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</si>
  <si>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</si>
  <si>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</si>
  <si>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</si>
  <si>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</si>
  <si>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</si>
  <si>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</si>
  <si>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</si>
  <si>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</si>
  <si>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</si>
  <si>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</si>
  <si>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</si>
  <si>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</si>
  <si>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</si>
  <si>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</si>
  <si>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</si>
  <si>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</si>
  <si>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</si>
  <si>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</si>
  <si>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</si>
  <si>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</si>
  <si>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</si>
  <si>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</si>
  <si>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</si>
  <si>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</si>
  <si>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</si>
  <si>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</si>
  <si>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</si>
  <si>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</si>
  <si>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</si>
  <si>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</si>
  <si>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</si>
  <si>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</si>
  <si>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</si>
  <si>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</si>
  <si>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</si>
  <si>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</si>
  <si>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</si>
  <si>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</si>
  <si>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</si>
  <si>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</si>
  <si>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</si>
  <si>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</si>
  <si>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</si>
  <si>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</si>
  <si>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</si>
  <si>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</si>
  <si>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</si>
  <si>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</si>
  <si>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</si>
  <si>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</si>
  <si>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</si>
  <si>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</si>
  <si>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</si>
  <si>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</si>
  <si>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</si>
  <si>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</si>
  <si>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</si>
  <si>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</si>
  <si>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</si>
  <si>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</si>
  <si>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</si>
  <si>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</si>
  <si>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</si>
  <si>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</si>
  <si>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</si>
  <si>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</si>
  <si>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</si>
  <si>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</si>
  <si>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</si>
  <si>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</si>
  <si>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</si>
  <si>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</si>
  <si>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</si>
  <si>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</si>
  <si>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</si>
  <si>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</si>
  <si>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</si>
  <si>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</si>
  <si>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</si>
  <si>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</si>
  <si>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</si>
  <si>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</si>
  <si>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</si>
  <si>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</si>
  <si>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</si>
  <si>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</si>
  <si>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</si>
  <si>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</si>
  <si>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</si>
  <si>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</si>
  <si>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</si>
  <si>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</si>
  <si>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</si>
  <si>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</si>
  <si>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</si>
  <si>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</si>
  <si>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</si>
  <si>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</si>
  <si>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</si>
  <si>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</si>
  <si>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</si>
  <si>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</si>
  <si>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</si>
  <si>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</si>
  <si>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</si>
  <si>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</si>
  <si>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</si>
  <si>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</si>
  <si>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</si>
  <si>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</si>
  <si>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</si>
  <si>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</si>
  <si>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</si>
  <si>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</si>
  <si>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</si>
  <si>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</si>
  <si>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</si>
  <si>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</si>
  <si>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</si>
  <si>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</si>
  <si>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</si>
  <si>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</si>
  <si>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</si>
  <si>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</si>
  <si>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</si>
  <si>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</si>
  <si>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</si>
  <si>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</si>
  <si>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</si>
  <si>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</si>
  <si>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</si>
  <si>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</si>
  <si>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</si>
  <si>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</si>
  <si>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</si>
  <si>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</si>
  <si>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</si>
  <si>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</si>
  <si>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</si>
  <si>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</si>
  <si>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</si>
  <si>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</si>
  <si>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</si>
  <si>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</si>
  <si>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</si>
  <si>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</si>
  <si>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</si>
  <si>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</si>
  <si>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</si>
  <si>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</si>
  <si>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</si>
  <si>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</si>
  <si>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</si>
  <si>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</si>
  <si>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</si>
  <si>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</si>
  <si>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</si>
  <si>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</si>
  <si>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</si>
  <si>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</si>
  <si>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</si>
  <si>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</si>
  <si>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</si>
  <si>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</si>
  <si>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</si>
  <si>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</si>
  <si>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</si>
  <si>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</si>
  <si>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</si>
  <si>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</si>
  <si>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</si>
  <si>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</si>
  <si>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</si>
  <si>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</si>
  <si>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</si>
  <si>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</si>
  <si>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</si>
  <si>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</si>
  <si>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</si>
  <si>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</si>
  <si>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</si>
  <si>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</si>
  <si>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</si>
  <si>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</si>
  <si>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</si>
  <si>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</si>
  <si>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</si>
  <si>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</si>
  <si>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</si>
  <si>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</si>
  <si>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</si>
  <si>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</si>
  <si>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</si>
  <si>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</si>
  <si>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</si>
  <si>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</si>
  <si>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</si>
  <si>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</si>
  <si>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</si>
  <si>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</si>
  <si>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</si>
  <si>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</si>
  <si>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</si>
  <si>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</si>
  <si>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</si>
  <si>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</si>
  <si>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</si>
  <si>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</si>
  <si>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</si>
  <si>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</si>
  <si>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</si>
  <si>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</si>
  <si>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</si>
  <si>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</si>
  <si>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</si>
  <si>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</si>
  <si>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</si>
  <si>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</si>
  <si>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</si>
  <si>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</si>
  <si>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</si>
  <si>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</si>
  <si>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</si>
  <si>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</si>
  <si>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</si>
  <si>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</si>
  <si>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</si>
  <si>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</si>
  <si>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</si>
  <si>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</si>
  <si>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</si>
  <si>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</si>
  <si>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</si>
  <si>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</si>
  <si>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</si>
  <si>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</si>
  <si>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</si>
  <si>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</si>
  <si>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</si>
  <si>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</si>
  <si>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</si>
  <si>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</si>
  <si>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</si>
  <si>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</si>
  <si>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</si>
  <si>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</si>
  <si>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</si>
  <si>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</si>
  <si>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</si>
  <si>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</si>
  <si>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</si>
  <si>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</si>
  <si>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</si>
  <si>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</si>
  <si>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</si>
  <si>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</si>
  <si>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</si>
  <si>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</si>
  <si>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</si>
  <si>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</si>
  <si>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</si>
  <si>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</si>
  <si>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</si>
  <si>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</si>
  <si>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</si>
  <si>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</si>
  <si>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</si>
  <si>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</si>
  <si>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</si>
  <si>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</si>
  <si>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</si>
  <si>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</si>
  <si>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</si>
  <si>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</si>
  <si>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</si>
  <si>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</si>
  <si>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</si>
  <si>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</si>
  <si>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</si>
  <si>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</si>
  <si>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</si>
  <si>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</si>
  <si>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</si>
  <si>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</si>
  <si>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</si>
  <si>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</si>
  <si>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</si>
  <si>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</si>
  <si>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</si>
  <si>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</si>
  <si>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</si>
  <si>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</si>
  <si>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</si>
  <si>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</si>
  <si>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</si>
  <si>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</si>
  <si>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</si>
  <si>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</si>
  <si>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</si>
  <si>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</si>
  <si>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</si>
  <si>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</si>
  <si>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</si>
  <si>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</si>
  <si>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</si>
  <si>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</si>
  <si>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</si>
  <si>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</si>
  <si>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</si>
  <si>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</si>
  <si>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</si>
  <si>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</si>
  <si>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</si>
  <si>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</si>
  <si>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</si>
  <si>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</si>
  <si>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</si>
  <si>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</si>
  <si>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</si>
  <si>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</si>
  <si>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</si>
  <si>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</si>
  <si>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</si>
  <si>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</si>
  <si>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</si>
  <si>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</si>
  <si>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</si>
  <si>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</si>
  <si>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</si>
  <si>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</si>
  <si>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</si>
  <si>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</si>
  <si>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</si>
  <si>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</si>
  <si>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</si>
  <si>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</si>
  <si>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</si>
  <si>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</si>
  <si>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</si>
  <si>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</si>
  <si>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</si>
  <si>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</si>
  <si>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</si>
  <si>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</si>
  <si>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</si>
  <si>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</si>
  <si>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</si>
  <si>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</si>
  <si>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</si>
  <si>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</si>
  <si>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</si>
  <si>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</si>
  <si>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</si>
  <si>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</si>
  <si>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</si>
  <si>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</si>
  <si>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</si>
  <si>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</si>
  <si>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</si>
  <si>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</si>
  <si>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</si>
  <si>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</si>
  <si>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</si>
  <si>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</si>
  <si>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</si>
  <si>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</si>
  <si>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</si>
  <si>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</si>
  <si>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</si>
  <si>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</si>
  <si>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</si>
  <si>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</si>
  <si>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</si>
  <si>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</si>
  <si>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</si>
  <si>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</si>
  <si>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</si>
  <si>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</si>
  <si>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</si>
  <si>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</si>
  <si>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</si>
  <si>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</si>
  <si>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</si>
  <si>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</si>
  <si>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</si>
  <si>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</si>
  <si>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</si>
  <si>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</si>
  <si>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</si>
  <si>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</si>
  <si>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</si>
  <si>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</si>
  <si>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</si>
  <si>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</si>
  <si>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</si>
  <si>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</si>
  <si>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</si>
  <si>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</si>
  <si>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</si>
  <si>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</si>
  <si>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</si>
  <si>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</si>
  <si>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</si>
  <si>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</si>
  <si>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</si>
  <si>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</si>
  <si>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</si>
  <si>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</si>
  <si>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</si>
  <si>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</si>
  <si>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</si>
  <si>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</si>
  <si>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</si>
  <si>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</si>
  <si>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</si>
  <si>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</si>
  <si>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</si>
  <si>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</si>
  <si>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</si>
  <si>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</si>
  <si>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</si>
  <si>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</si>
  <si>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</si>
  <si>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</si>
  <si>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</si>
  <si>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</si>
  <si>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</si>
  <si>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</si>
  <si>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</si>
  <si>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</si>
  <si>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</si>
  <si>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</si>
  <si>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</si>
  <si>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</si>
  <si>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</si>
  <si>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</si>
  <si>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</si>
  <si>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</si>
  <si>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</si>
  <si>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</si>
  <si>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</si>
  <si>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</si>
  <si>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</si>
  <si>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</si>
  <si>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</si>
  <si>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</si>
  <si>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</si>
  <si>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</si>
  <si>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</si>
  <si>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</si>
  <si>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</si>
  <si>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</si>
  <si>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</si>
  <si>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</si>
  <si>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</si>
  <si>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</si>
  <si>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</si>
  <si>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</si>
  <si>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</si>
  <si>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</si>
  <si>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</si>
  <si>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</si>
  <si>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</si>
  <si>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</si>
  <si>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</si>
  <si>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</si>
  <si>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</si>
  <si>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</si>
  <si>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</si>
  <si>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</si>
  <si>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</si>
  <si>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</si>
  <si>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</si>
  <si>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</si>
  <si>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</si>
  <si>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</si>
  <si>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</si>
  <si>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</si>
  <si>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</si>
  <si>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</si>
  <si>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</si>
  <si>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</si>
  <si>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</si>
  <si>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</si>
  <si>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</si>
  <si>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</si>
  <si>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</si>
  <si>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</si>
  <si>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</si>
  <si>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</si>
  <si>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</si>
  <si>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</si>
  <si>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</si>
  <si>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</si>
  <si>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</si>
  <si>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</si>
  <si>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</si>
  <si>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</si>
  <si>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</si>
  <si>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</si>
  <si>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</si>
  <si>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</si>
  <si>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</si>
  <si>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</si>
  <si>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</si>
  <si>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</si>
  <si>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</si>
  <si>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</si>
  <si>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</si>
  <si>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</si>
  <si>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</si>
  <si>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</si>
  <si>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</si>
  <si>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</si>
  <si>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</si>
  <si>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</si>
  <si>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</si>
  <si>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</si>
  <si>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</si>
  <si>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</si>
  <si>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</si>
  <si>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</si>
  <si>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</si>
  <si>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</si>
  <si>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</si>
  <si>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</si>
  <si>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</si>
  <si>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</si>
  <si>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</si>
  <si>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</si>
  <si>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</si>
  <si>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</si>
  <si>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</si>
  <si>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</si>
  <si>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</si>
  <si>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</si>
  <si>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</si>
  <si>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</si>
  <si>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</si>
  <si>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</si>
  <si>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</si>
  <si>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</si>
  <si>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</si>
  <si>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</si>
  <si>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</si>
  <si>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</si>
  <si>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</si>
  <si>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</si>
  <si>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</si>
  <si>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</si>
  <si>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</si>
  <si>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</si>
  <si>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</si>
  <si>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</si>
  <si>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</si>
  <si>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</si>
  <si>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</si>
  <si>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</si>
  <si>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</si>
  <si>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</si>
  <si>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</si>
  <si>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</si>
  <si>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</si>
  <si>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</si>
  <si>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</si>
  <si>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</si>
  <si>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</si>
  <si>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</si>
  <si>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</si>
  <si>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</si>
  <si>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</si>
  <si>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</si>
  <si>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</si>
  <si>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</si>
  <si>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</si>
  <si>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</si>
  <si>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</si>
  <si>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</si>
  <si>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</si>
  <si>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</si>
  <si>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</si>
  <si>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</si>
  <si>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</si>
  <si>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</si>
  <si>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</si>
  <si>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</si>
  <si>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</si>
  <si>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</si>
  <si>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</si>
  <si>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</si>
  <si>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</si>
  <si>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</si>
  <si>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</si>
  <si>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</si>
  <si>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</si>
  <si>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</si>
  <si>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</si>
  <si>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</si>
  <si>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</si>
  <si>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</si>
  <si>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</si>
  <si>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</si>
  <si>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</si>
  <si>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</si>
  <si>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</si>
  <si>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</si>
  <si>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</si>
  <si>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</si>
  <si>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</si>
  <si>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</si>
  <si>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</si>
  <si>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</si>
  <si>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</si>
  <si>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</si>
  <si>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</si>
  <si>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</si>
  <si>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</si>
  <si>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</si>
  <si>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</si>
  <si>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</si>
  <si>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</si>
  <si>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</si>
  <si>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</si>
  <si>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</si>
  <si>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</si>
  <si>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</si>
  <si>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</si>
  <si>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</si>
  <si>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</si>
  <si>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</si>
  <si>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</si>
  <si>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</si>
  <si>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</si>
  <si>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</si>
  <si>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</si>
  <si>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</si>
  <si>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</si>
  <si>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</si>
  <si>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</si>
  <si>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</si>
  <si>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</si>
  <si>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</si>
  <si>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</si>
  <si>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</si>
  <si>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</si>
  <si>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</si>
  <si>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</si>
  <si>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</si>
  <si>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</si>
  <si>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</si>
  <si>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</si>
  <si>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</si>
  <si>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</si>
  <si>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</si>
  <si>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</si>
  <si>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</si>
  <si>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</si>
  <si>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</si>
  <si>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</si>
  <si>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</si>
  <si>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</si>
  <si>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</si>
  <si>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</si>
  <si>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</si>
  <si>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</si>
  <si>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</si>
  <si>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</si>
  <si>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</si>
  <si>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</si>
  <si>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</si>
  <si>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</si>
  <si>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</si>
  <si>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</si>
  <si>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</si>
  <si>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</si>
  <si>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</si>
  <si>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</si>
  <si>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</si>
  <si>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</si>
  <si>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</si>
  <si>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</si>
  <si>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</si>
  <si>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</si>
  <si>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</si>
  <si>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</si>
  <si>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</si>
  <si>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</si>
  <si>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</si>
  <si>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</si>
  <si>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</si>
  <si>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</si>
  <si>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</si>
  <si>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</si>
  <si>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</si>
  <si>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</si>
  <si>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</si>
  <si>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</si>
  <si>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</si>
  <si>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</si>
  <si>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</si>
  <si>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</si>
  <si>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</si>
  <si>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</si>
  <si>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</si>
  <si>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</si>
  <si>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</si>
  <si>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</si>
  <si>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</si>
  <si>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</si>
  <si>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</si>
  <si>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</si>
  <si>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</si>
  <si>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</si>
  <si>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</si>
  <si>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</si>
  <si>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</si>
  <si>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</si>
  <si>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</si>
  <si>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</si>
  <si>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</si>
  <si>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</si>
  <si>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</si>
  <si>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</si>
  <si>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</si>
  <si>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</si>
  <si>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</si>
  <si>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</si>
  <si>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</si>
  <si>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</si>
  <si>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</si>
  <si>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</si>
  <si>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</si>
  <si>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</si>
  <si>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</si>
  <si>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</si>
  <si>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</si>
  <si>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</si>
  <si>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</si>
  <si>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</si>
  <si>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</si>
  <si>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</si>
  <si>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</si>
  <si>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</si>
  <si>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</si>
  <si>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</si>
  <si>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</si>
  <si>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</si>
  <si>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</si>
  <si>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</si>
  <si>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</si>
  <si>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</si>
  <si>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</si>
  <si>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</si>
  <si>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</si>
  <si>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</si>
  <si>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</si>
  <si>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</si>
  <si>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</si>
  <si>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</si>
  <si>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</si>
  <si>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</si>
  <si>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</si>
  <si>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</si>
  <si>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</si>
  <si>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</si>
  <si>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</si>
  <si>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</si>
  <si>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</si>
  <si>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</si>
  <si>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</si>
  <si>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</si>
  <si>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</si>
  <si>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</si>
  <si>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</si>
  <si>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</si>
  <si>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</si>
  <si>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</si>
  <si>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</si>
  <si>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</si>
  <si>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</si>
  <si>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</si>
  <si>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</si>
  <si>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</si>
  <si>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</si>
  <si>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</si>
  <si>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</si>
  <si>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</si>
  <si>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</si>
  <si>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</si>
  <si>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</si>
  <si>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</si>
  <si>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</si>
  <si>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</si>
  <si>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</si>
  <si>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</si>
  <si>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</si>
  <si>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</si>
  <si>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</si>
  <si>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</si>
  <si>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</si>
  <si>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</si>
  <si>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</si>
  <si>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</si>
  <si>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</si>
  <si>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</si>
  <si>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</si>
  <si>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</si>
  <si>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</si>
  <si>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</si>
  <si>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</si>
  <si>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</si>
  <si>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</si>
  <si>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</si>
  <si>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</si>
  <si>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</si>
  <si>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</si>
  <si>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</si>
  <si>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</si>
  <si>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</si>
  <si>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</si>
  <si>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</si>
  <si>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</si>
  <si>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</si>
  <si>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</si>
  <si>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</si>
  <si>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</si>
  <si>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</si>
  <si>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</si>
  <si>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</si>
  <si>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</si>
  <si>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</si>
  <si>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</si>
  <si>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</si>
  <si>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</si>
  <si>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</si>
  <si>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</si>
  <si>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</si>
  <si>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</si>
  <si>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</si>
  <si>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</si>
  <si>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</si>
  <si>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</si>
  <si>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</si>
  <si>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</si>
  <si>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</si>
  <si>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</si>
  <si>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</si>
  <si>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</si>
  <si>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</si>
  <si>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</si>
  <si>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</si>
  <si>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</si>
  <si>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</si>
  <si>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</si>
  <si>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</si>
  <si>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</si>
  <si>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</si>
  <si>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</si>
  <si>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</si>
  <si>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</si>
  <si>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</si>
  <si>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</si>
  <si>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</si>
  <si>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</si>
  <si>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</si>
  <si>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</si>
  <si>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</si>
  <si>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</si>
  <si>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</si>
  <si>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</si>
  <si>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</si>
  <si>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</si>
  <si>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</si>
  <si>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</si>
  <si>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</si>
  <si>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</si>
  <si>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</si>
  <si>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</si>
  <si>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</si>
  <si>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</si>
  <si>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</si>
  <si>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</si>
  <si>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</si>
  <si>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</si>
  <si>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</si>
  <si>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</si>
  <si>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</si>
  <si>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</si>
  <si>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</si>
  <si>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</si>
  <si>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</si>
  <si>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</si>
  <si>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</si>
  <si>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</si>
  <si>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</si>
  <si>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</si>
  <si>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</si>
  <si>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</si>
  <si>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</si>
  <si>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</si>
  <si>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</si>
  <si>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</si>
  <si>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</si>
  <si>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</si>
  <si>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</si>
  <si>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</si>
  <si>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</si>
  <si>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</si>
  <si>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</si>
  <si>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</si>
  <si>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</si>
  <si>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</si>
  <si>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</si>
  <si>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</si>
  <si>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</si>
  <si>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</si>
  <si>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</si>
  <si>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</si>
  <si>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</si>
  <si>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</si>
  <si>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</si>
  <si>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</si>
  <si>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</si>
  <si>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</si>
  <si>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</si>
  <si>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</si>
  <si>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</si>
  <si>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</si>
  <si>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</si>
  <si>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</si>
  <si>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</si>
  <si>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</si>
  <si>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</si>
  <si>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</si>
  <si>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</si>
  <si>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</si>
  <si>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</si>
  <si>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</si>
  <si>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</si>
  <si>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</si>
  <si>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</si>
  <si>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</si>
  <si>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</si>
  <si>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</si>
  <si>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</si>
  <si>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</si>
  <si>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</si>
  <si>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</si>
  <si>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</si>
  <si>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</si>
  <si>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</si>
  <si>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</si>
  <si>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</si>
  <si>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</si>
  <si>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</si>
  <si>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</si>
  <si>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</si>
  <si>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</si>
  <si>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</si>
  <si>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</si>
  <si>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</si>
  <si>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</si>
  <si>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</si>
  <si>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</si>
  <si>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</si>
  <si>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</si>
  <si>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</si>
  <si>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</si>
  <si>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</si>
  <si>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</si>
  <si>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</si>
  <si>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</si>
  <si>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</si>
  <si>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</si>
  <si>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</si>
  <si>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</si>
  <si>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</si>
  <si>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</si>
  <si>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</si>
  <si>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</si>
  <si>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</si>
  <si>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</si>
  <si>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</si>
  <si>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</si>
  <si>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</si>
  <si>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</si>
  <si>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</si>
  <si>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</si>
  <si>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</si>
  <si>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</si>
  <si>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</si>
  <si>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</si>
  <si>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</si>
  <si>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</si>
  <si>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</si>
  <si>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</si>
  <si>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</si>
  <si>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</si>
  <si>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</si>
  <si>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</si>
  <si>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</si>
  <si>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</si>
  <si>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</si>
  <si>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</si>
  <si>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</si>
  <si>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</si>
  <si>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</si>
  <si>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</si>
  <si>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</si>
  <si>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</si>
  <si>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</si>
  <si>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</si>
  <si>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</si>
  <si>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</si>
  <si>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</si>
  <si>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</si>
  <si>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</si>
  <si>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</si>
  <si>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</si>
  <si>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</si>
  <si>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</si>
  <si>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</si>
  <si>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</si>
  <si>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</si>
  <si>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</si>
  <si>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</si>
  <si>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</si>
  <si>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</si>
  <si>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</si>
  <si>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</si>
  <si>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</si>
  <si>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</si>
  <si>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</si>
  <si>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</si>
  <si>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</si>
  <si>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</si>
  <si>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</si>
  <si>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</si>
  <si>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</si>
  <si>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</si>
  <si>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</si>
  <si>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</si>
  <si>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</si>
  <si>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</si>
  <si>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</si>
  <si>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</si>
  <si>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</si>
  <si>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</si>
  <si>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</si>
  <si>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</si>
  <si>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</si>
  <si>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</si>
  <si>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</si>
  <si>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</si>
  <si>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</si>
  <si>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</si>
  <si>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</si>
  <si>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</si>
  <si>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</si>
  <si>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</si>
  <si>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</si>
  <si>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</si>
  <si>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</si>
  <si>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</si>
  <si>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</si>
  <si>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</si>
  <si>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</si>
  <si>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</si>
  <si>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</si>
  <si>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</si>
  <si>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</si>
  <si>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</si>
  <si>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</si>
  <si>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</si>
  <si>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</si>
  <si>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</si>
  <si>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</si>
  <si>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</si>
  <si>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</si>
  <si>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</si>
  <si>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</si>
  <si>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</si>
  <si>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</si>
  <si>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</si>
  <si>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</si>
  <si>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</si>
  <si>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</si>
  <si>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</si>
  <si>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</si>
  <si>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</si>
  <si>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</si>
  <si>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</si>
  <si>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</si>
  <si>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</si>
  <si>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</si>
  <si>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</si>
  <si>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</si>
  <si>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</si>
  <si>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</si>
  <si>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</si>
  <si>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</si>
  <si>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</si>
  <si>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</si>
  <si>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</si>
  <si>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</si>
  <si>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</si>
  <si>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</si>
  <si>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</si>
  <si>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</si>
  <si>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</si>
  <si>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</si>
  <si>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</si>
  <si>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</si>
  <si>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</si>
  <si>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</si>
  <si>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</si>
  <si>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</si>
  <si>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</si>
  <si>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</si>
  <si>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</si>
  <si>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</si>
  <si>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</si>
  <si>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</si>
  <si>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</si>
  <si>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</si>
  <si>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</si>
  <si>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</si>
  <si>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</si>
  <si>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</si>
  <si>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</si>
  <si>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</si>
  <si>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</si>
  <si>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</si>
  <si>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</si>
  <si>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</si>
  <si>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</si>
  <si>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</si>
  <si>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</si>
  <si>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</si>
  <si>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</si>
  <si>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</si>
  <si>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</si>
  <si>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</si>
  <si>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</si>
  <si>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</si>
  <si>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</si>
  <si>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</si>
  <si>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</si>
  <si>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</si>
  <si>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</si>
  <si>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</si>
  <si>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</si>
  <si>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</si>
  <si>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</si>
  <si>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</si>
  <si>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</si>
  <si>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</si>
  <si>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</si>
  <si>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</si>
  <si>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</si>
  <si>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</si>
  <si>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</si>
  <si>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</si>
  <si>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</si>
  <si>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</si>
  <si>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</si>
  <si>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</si>
  <si>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</si>
  <si>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</si>
  <si>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</si>
  <si>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</si>
  <si>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</si>
  <si>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</si>
  <si>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</si>
  <si>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</si>
  <si>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</si>
  <si>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</si>
  <si>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</si>
  <si>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</si>
  <si>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</si>
  <si>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</si>
  <si>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</si>
  <si>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</si>
  <si>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</si>
  <si>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</si>
  <si>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</si>
  <si>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</si>
  <si>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</si>
  <si>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</si>
  <si>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</si>
  <si>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</si>
  <si>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</si>
  <si>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</si>
  <si>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</si>
  <si>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</si>
  <si>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</si>
  <si>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</si>
  <si>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</si>
  <si>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</si>
  <si>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</si>
  <si>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</si>
  <si>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</si>
  <si>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</si>
  <si>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</si>
  <si>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</si>
  <si>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</si>
  <si>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</si>
  <si>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</si>
  <si>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</si>
  <si>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</si>
  <si>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</si>
  <si>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</si>
  <si>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</si>
  <si>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</si>
  <si>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</si>
  <si>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</si>
  <si>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</si>
  <si>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</si>
  <si>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</si>
  <si>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</si>
  <si>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</si>
  <si>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</si>
  <si>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</si>
  <si>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</si>
  <si>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</si>
  <si>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</si>
  <si>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</si>
  <si>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</si>
  <si>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</si>
  <si>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</si>
  <si>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</si>
  <si>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</si>
  <si>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</si>
  <si>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</si>
  <si>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</si>
  <si>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</si>
  <si>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</si>
  <si>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</si>
  <si>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</si>
  <si>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</si>
  <si>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</si>
  <si>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</si>
  <si>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</si>
  <si>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</si>
  <si>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</si>
  <si>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</si>
  <si>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</si>
  <si>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</si>
  <si>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</si>
  <si>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</si>
  <si>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</si>
  <si>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</si>
  <si>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</si>
  <si>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</si>
  <si>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</si>
  <si>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</si>
  <si>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</si>
  <si>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</si>
  <si>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</si>
  <si>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</si>
  <si>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</si>
  <si>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</si>
  <si>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</si>
  <si>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</si>
  <si>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</si>
  <si>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</si>
  <si>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</si>
  <si>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</si>
  <si>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</si>
  <si>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</si>
  <si>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</si>
  <si>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</si>
  <si>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</si>
  <si>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</si>
  <si>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</si>
  <si>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</si>
  <si>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</si>
  <si>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</si>
  <si>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</si>
  <si>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</si>
  <si>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</si>
  <si>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</si>
  <si>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</si>
  <si>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</si>
  <si>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</si>
  <si>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</si>
  <si>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</si>
  <si>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</si>
  <si>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</si>
  <si>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</si>
  <si>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</si>
  <si>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</si>
  <si>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</si>
  <si>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</si>
  <si>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</si>
  <si>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</si>
  <si>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</si>
  <si>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</si>
  <si>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</si>
  <si>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</si>
  <si>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</si>
  <si>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</si>
  <si>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</si>
  <si>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</si>
  <si>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</si>
  <si>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</si>
  <si>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</si>
  <si>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</si>
  <si>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</si>
  <si>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</si>
  <si>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</si>
  <si>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</si>
  <si>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</si>
  <si>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</si>
  <si>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</si>
  <si>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</si>
  <si>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</si>
  <si>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</si>
  <si>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</si>
  <si>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</si>
  <si>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</si>
  <si>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</si>
  <si>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</si>
  <si>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</si>
  <si>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</si>
  <si>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</si>
  <si>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</si>
  <si>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</si>
  <si>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</si>
  <si>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</si>
  <si>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</si>
  <si>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</si>
  <si>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</si>
  <si>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</si>
  <si>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</si>
  <si>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</si>
  <si>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</si>
  <si>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</si>
  <si>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</si>
  <si>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</si>
  <si>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</si>
  <si>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</si>
  <si>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</si>
  <si>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</si>
  <si>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</si>
  <si>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</si>
  <si>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</si>
  <si>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</si>
  <si>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</si>
  <si>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</si>
  <si>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</si>
  <si>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</si>
  <si>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</si>
  <si>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</si>
  <si>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</si>
  <si>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</si>
  <si>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</si>
  <si>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</si>
  <si>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</si>
  <si>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</si>
  <si>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</si>
  <si>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</si>
  <si>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</si>
  <si>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</si>
  <si>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</si>
  <si>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</si>
  <si>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</si>
  <si>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</si>
  <si>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</si>
  <si>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</si>
  <si>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</si>
  <si>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</si>
  <si>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</si>
  <si>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</si>
  <si>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</si>
  <si>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</si>
  <si>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</si>
  <si>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</si>
  <si>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</si>
  <si>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</si>
  <si>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</si>
  <si>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</si>
  <si>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</si>
  <si>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</si>
  <si>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</si>
  <si>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</si>
  <si>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</si>
  <si>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</si>
  <si>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</si>
  <si>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</si>
  <si>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</si>
  <si>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</si>
  <si>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</si>
  <si>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</si>
  <si>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</si>
  <si>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</si>
  <si>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</si>
  <si>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</si>
  <si>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</si>
  <si>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</si>
  <si>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</si>
  <si>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</si>
  <si>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</si>
  <si>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</si>
  <si>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</si>
  <si>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</si>
  <si>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</si>
  <si>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</si>
  <si>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</si>
  <si>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</si>
  <si>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</si>
  <si>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</si>
  <si>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</si>
  <si>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</si>
  <si>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</si>
  <si>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</si>
  <si>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</si>
  <si>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</si>
  <si>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</si>
  <si>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</si>
  <si>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</si>
  <si>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</si>
  <si>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</si>
  <si>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</si>
  <si>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</si>
  <si>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</si>
  <si>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</si>
  <si>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</si>
  <si>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</si>
  <si>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</si>
  <si>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</si>
  <si>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</si>
  <si>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</si>
  <si>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</si>
  <si>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</si>
  <si>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</si>
  <si>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</si>
  <si>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</si>
  <si>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</si>
  <si>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</si>
  <si>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</si>
  <si>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</si>
  <si>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</si>
  <si>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</si>
  <si>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</si>
  <si>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</si>
  <si>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</si>
  <si>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</si>
  <si>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</si>
  <si>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</si>
  <si>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</si>
  <si>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</si>
  <si>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</si>
  <si>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</si>
  <si>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</si>
  <si>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</si>
  <si>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</si>
  <si>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</si>
  <si>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</si>
  <si>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</si>
  <si>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</si>
  <si>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</si>
  <si>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</si>
  <si>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</si>
  <si>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</si>
  <si>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</si>
  <si>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</si>
  <si>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</si>
  <si>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</si>
  <si>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</si>
  <si>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</si>
  <si>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</si>
  <si>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</si>
  <si>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</si>
  <si>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</si>
  <si>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</si>
  <si>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</si>
  <si>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</si>
  <si>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</si>
  <si>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</si>
  <si>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</si>
  <si>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</si>
  <si>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</si>
  <si>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</si>
  <si>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</si>
  <si>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</si>
  <si>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</si>
  <si>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</si>
  <si>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</si>
  <si>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</si>
  <si>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</si>
  <si>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</si>
  <si>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</si>
  <si>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</si>
  <si>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</si>
  <si>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</si>
  <si>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</si>
  <si>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</si>
  <si>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</si>
  <si>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</si>
  <si>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</si>
  <si>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</si>
  <si>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</si>
  <si>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</si>
  <si>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</si>
  <si>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</si>
  <si>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</si>
  <si>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</si>
  <si>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</si>
  <si>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</si>
  <si>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</si>
  <si>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</si>
  <si>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</si>
  <si>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</si>
  <si>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</si>
  <si>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</si>
  <si>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</si>
  <si>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</si>
  <si>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</si>
  <si>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</si>
  <si>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</si>
  <si>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</si>
  <si>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</si>
  <si>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</si>
  <si>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</si>
  <si>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</si>
  <si>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</si>
  <si>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</si>
  <si>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</si>
  <si>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</si>
  <si>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</si>
  <si>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</si>
  <si>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</si>
  <si>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</si>
  <si>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</si>
  <si>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</si>
  <si>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</si>
  <si>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</si>
  <si>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</si>
  <si>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</si>
  <si>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</si>
  <si>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</si>
  <si>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</si>
  <si>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</si>
  <si>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</si>
  <si>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</si>
  <si>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</si>
  <si>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</si>
  <si>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</si>
  <si>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</si>
  <si>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</si>
  <si>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</si>
  <si>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</si>
  <si>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</si>
  <si>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</si>
  <si>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</si>
  <si>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</si>
  <si>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</si>
  <si>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</si>
  <si>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</si>
  <si>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</si>
  <si>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</si>
  <si>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</si>
  <si>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</si>
  <si>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</si>
  <si>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</si>
  <si>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</si>
  <si>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</si>
  <si>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</si>
  <si>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</si>
  <si>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</si>
  <si>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</si>
  <si>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</si>
  <si>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</si>
  <si>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</si>
  <si>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</si>
  <si>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</si>
  <si>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</si>
  <si>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</si>
  <si>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</si>
  <si>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</si>
  <si>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</si>
  <si>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</si>
  <si>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</si>
  <si>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</si>
  <si>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</si>
  <si>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</si>
  <si>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</si>
  <si>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</si>
  <si>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</si>
  <si>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</si>
  <si>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</si>
  <si>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</si>
  <si>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</si>
  <si>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</si>
  <si>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</si>
  <si>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</si>
  <si>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</si>
  <si>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</si>
  <si>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</si>
  <si>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</si>
  <si>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</si>
  <si>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</si>
  <si>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</si>
  <si>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</si>
  <si>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</si>
  <si>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</si>
  <si>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</si>
  <si>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</si>
  <si>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</si>
  <si>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</si>
  <si>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</si>
  <si>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</si>
  <si>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</si>
  <si>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</si>
  <si>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</si>
  <si>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</si>
  <si>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</si>
  <si>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</si>
  <si>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</si>
  <si>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</si>
  <si>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</si>
  <si>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</si>
  <si>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</si>
  <si>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</si>
  <si>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</si>
  <si>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</si>
  <si>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</si>
  <si>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</si>
  <si>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</si>
  <si>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</si>
  <si>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</si>
  <si>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</si>
  <si>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</si>
  <si>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</si>
  <si>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</si>
  <si>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</si>
  <si>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</si>
  <si>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</si>
  <si>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</si>
  <si>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</si>
  <si>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</si>
  <si>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</si>
  <si>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</si>
  <si>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</si>
  <si>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</si>
  <si>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</si>
  <si>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</si>
  <si>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</si>
  <si>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</si>
  <si>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</si>
  <si>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</si>
  <si>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</si>
  <si>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</si>
  <si>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</si>
  <si>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</si>
  <si>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</si>
  <si>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</si>
  <si>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</si>
  <si>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</si>
  <si>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</si>
  <si>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</si>
  <si>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</si>
  <si>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</si>
  <si>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</si>
  <si>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</si>
  <si>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</si>
  <si>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</si>
  <si>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</si>
  <si>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</si>
  <si>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</si>
  <si>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</si>
  <si>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</si>
  <si>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</si>
  <si>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</si>
  <si>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</si>
  <si>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</si>
  <si>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</si>
  <si>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</si>
  <si>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</si>
  <si>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</si>
  <si>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</si>
  <si>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</si>
  <si>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</si>
  <si>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</si>
  <si>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</si>
  <si>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</si>
  <si>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</si>
  <si>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</si>
  <si>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</si>
  <si>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</si>
  <si>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</si>
  <si>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</si>
  <si>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</si>
  <si>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</si>
  <si>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</si>
  <si>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</si>
  <si>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</si>
  <si>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</si>
  <si>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</si>
  <si>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</si>
  <si>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</si>
  <si>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</si>
  <si>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</si>
  <si>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</si>
  <si>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</si>
  <si>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</si>
  <si>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</si>
  <si>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</si>
  <si>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</si>
  <si>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</si>
  <si>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</si>
  <si>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</si>
  <si>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</si>
  <si>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</si>
  <si>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</si>
  <si>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</si>
  <si>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</si>
  <si>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</si>
  <si>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</si>
  <si>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</si>
  <si>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</si>
  <si>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</si>
  <si>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</si>
  <si>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</si>
  <si>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</si>
  <si>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</si>
  <si>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</si>
  <si>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</si>
  <si>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</si>
  <si>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</si>
  <si>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</si>
  <si>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</si>
  <si>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</si>
  <si>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</si>
  <si>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</si>
  <si>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</si>
  <si>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</si>
  <si>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</si>
  <si>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</si>
  <si>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</si>
  <si>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</si>
  <si>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</si>
  <si>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</si>
  <si>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</si>
  <si>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</si>
  <si>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</si>
  <si>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</si>
  <si>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</si>
  <si>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</si>
  <si>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</si>
  <si>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</si>
  <si>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</si>
  <si>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</si>
  <si>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</si>
  <si>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</si>
  <si>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</si>
  <si>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</si>
  <si>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</si>
  <si>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</si>
  <si>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</si>
  <si>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</si>
  <si>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</si>
  <si>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</si>
  <si>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</si>
  <si>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</si>
  <si>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</si>
  <si>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</si>
  <si>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</si>
  <si>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</si>
  <si>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</si>
  <si>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</si>
  <si>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</si>
  <si>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</si>
  <si>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</si>
  <si>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</si>
  <si>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</si>
  <si>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</si>
  <si>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</si>
  <si>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</si>
  <si>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</si>
  <si>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</si>
  <si>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</si>
  <si>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</si>
  <si>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</si>
  <si>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</si>
  <si>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</si>
  <si>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</si>
  <si>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</si>
  <si>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</si>
  <si>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</si>
  <si>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</si>
  <si>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</si>
  <si>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</si>
  <si>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</si>
  <si>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</si>
  <si>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</si>
  <si>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</si>
  <si>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</si>
  <si>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</si>
  <si>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</si>
  <si>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</si>
  <si>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</si>
  <si>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</si>
  <si>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</si>
  <si>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</si>
  <si>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</si>
  <si>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</si>
  <si>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</si>
  <si>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</si>
  <si>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</si>
  <si>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</si>
  <si>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</si>
  <si>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</si>
  <si>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</si>
  <si>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</si>
  <si>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</si>
  <si>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</si>
  <si>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</si>
  <si>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</si>
  <si>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</si>
  <si>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</si>
  <si>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</si>
  <si>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</si>
  <si>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</si>
  <si>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</si>
  <si>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</si>
  <si>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</si>
  <si>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</si>
  <si>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</si>
  <si>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</si>
  <si>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</si>
  <si>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</si>
  <si>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</si>
  <si>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</si>
  <si>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</si>
  <si>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</si>
  <si>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</si>
  <si>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</si>
  <si>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</si>
  <si>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</si>
  <si>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</si>
  <si>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</si>
  <si>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</si>
  <si>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</si>
  <si>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</si>
  <si>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</si>
  <si>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</si>
  <si>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</si>
  <si>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</si>
  <si>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</si>
  <si>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</si>
  <si>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</si>
  <si>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</si>
  <si>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</si>
  <si>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</si>
  <si>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</si>
  <si>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</si>
  <si>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</si>
  <si>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</si>
  <si>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</si>
  <si>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</si>
  <si>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</si>
  <si>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</si>
  <si>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</si>
  <si>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</si>
  <si>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</si>
  <si>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</si>
  <si>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</si>
  <si>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</si>
  <si>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</si>
  <si>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</si>
  <si>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</si>
  <si>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</si>
  <si>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</si>
  <si>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</si>
  <si>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</si>
  <si>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</si>
  <si>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</si>
  <si>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</si>
  <si>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</si>
  <si>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</si>
  <si>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</si>
  <si>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</si>
  <si>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</si>
  <si>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</si>
  <si>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</si>
  <si>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</si>
  <si>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</si>
  <si>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</si>
  <si>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</si>
  <si>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</si>
  <si>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</si>
  <si>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</si>
  <si>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</si>
  <si>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</si>
  <si>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</si>
  <si>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</si>
  <si>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</si>
  <si>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</si>
  <si>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</si>
  <si>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</si>
  <si>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</si>
  <si>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</si>
  <si>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</si>
  <si>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</si>
  <si>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</si>
  <si>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</si>
  <si>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</si>
  <si>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</si>
  <si>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</si>
  <si>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</si>
  <si>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</si>
  <si>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</si>
  <si>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</si>
  <si>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</si>
  <si>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</si>
  <si>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</si>
  <si>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</si>
  <si>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</si>
  <si>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</si>
  <si>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</si>
  <si>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</si>
  <si>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</si>
  <si>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</si>
  <si>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</si>
  <si>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</si>
  <si>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</si>
  <si>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</si>
  <si>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</si>
  <si>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</si>
  <si>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</si>
  <si>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</si>
  <si>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</si>
  <si>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</si>
  <si>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</si>
  <si>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</si>
  <si>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</si>
  <si>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</si>
  <si>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</si>
  <si>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</si>
  <si>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</si>
  <si>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</si>
  <si>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</si>
  <si>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</si>
  <si>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</si>
  <si>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</si>
  <si>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</si>
  <si>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</si>
  <si>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</si>
  <si>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</si>
  <si>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</si>
  <si>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</si>
  <si>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</si>
  <si>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</si>
  <si>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</si>
  <si>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</si>
  <si>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</si>
  <si>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</si>
  <si>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</si>
  <si>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</si>
  <si>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</si>
  <si>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</si>
  <si>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</si>
  <si>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</si>
  <si>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</si>
  <si>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</si>
  <si>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</si>
  <si>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</si>
  <si>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</si>
  <si>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</si>
  <si>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</si>
  <si>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</si>
  <si>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</si>
  <si>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</si>
  <si>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</si>
  <si>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</si>
  <si>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</si>
  <si>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</si>
  <si>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</si>
  <si>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</si>
  <si>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</si>
  <si>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</si>
  <si>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</si>
  <si>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</si>
  <si>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</si>
  <si>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</si>
  <si>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</si>
  <si>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</si>
  <si>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</si>
  <si>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</si>
  <si>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</si>
  <si>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</si>
  <si>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</si>
  <si>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</si>
  <si>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</si>
  <si>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</si>
  <si>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</si>
  <si>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</si>
  <si>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</si>
  <si>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</si>
  <si>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</si>
  <si>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</si>
  <si>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</si>
  <si>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</si>
  <si>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</si>
  <si>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</si>
  <si>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</si>
  <si>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</si>
  <si>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</si>
  <si>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</si>
  <si>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</si>
  <si>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</si>
  <si>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</si>
  <si>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</si>
  <si>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</si>
  <si>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</si>
  <si>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</si>
  <si>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</si>
  <si>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</si>
  <si>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</si>
  <si>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</si>
  <si>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</si>
  <si>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</si>
  <si>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</si>
  <si>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</si>
  <si>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</si>
  <si>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</si>
  <si>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</si>
  <si>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</si>
  <si>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</si>
  <si>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</si>
  <si>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</si>
  <si>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</si>
  <si>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</si>
  <si>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</si>
  <si>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</si>
  <si>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</si>
  <si>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</si>
  <si>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</si>
  <si>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</si>
  <si>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</si>
  <si>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</si>
  <si>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</si>
  <si>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</si>
  <si>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</si>
  <si>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</si>
  <si>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</si>
  <si>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</si>
  <si>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</si>
  <si>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</si>
  <si>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</si>
  <si>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</si>
  <si>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</si>
  <si>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</si>
  <si>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</si>
  <si>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</si>
  <si>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</si>
  <si>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</si>
  <si>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</si>
  <si>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</si>
  <si>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</si>
  <si>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</si>
  <si>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</si>
  <si>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</si>
  <si>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</si>
  <si>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</si>
  <si>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</si>
  <si>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</si>
  <si>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</si>
  <si>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</si>
  <si>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</si>
  <si>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</si>
  <si>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</si>
  <si>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</si>
  <si>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</si>
  <si>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</si>
  <si>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</si>
  <si>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</si>
  <si>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</si>
  <si>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</si>
  <si>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</si>
  <si>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</si>
  <si>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</si>
  <si>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</si>
  <si>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</si>
  <si>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</si>
  <si>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</si>
  <si>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</si>
  <si>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</si>
  <si>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</si>
  <si>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</si>
  <si>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</si>
  <si>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</si>
  <si>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</si>
  <si>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</si>
  <si>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</si>
  <si>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</si>
  <si>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</si>
  <si>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</si>
  <si>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</si>
  <si>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</si>
  <si>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</si>
  <si>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</si>
  <si>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</si>
  <si>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</si>
  <si>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</si>
  <si>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</si>
  <si>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</si>
  <si>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</si>
  <si>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</si>
  <si>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</si>
  <si>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</si>
  <si>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</si>
  <si>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</si>
  <si>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</si>
  <si>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</si>
  <si>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</si>
  <si>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</si>
  <si>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</si>
  <si>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</si>
  <si>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</si>
  <si>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</si>
  <si>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</si>
  <si>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</si>
  <si>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</si>
  <si>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</si>
  <si>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</si>
  <si>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</si>
  <si>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</si>
  <si>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</si>
  <si>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</si>
  <si>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</si>
  <si>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</si>
  <si>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</si>
  <si>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</si>
  <si>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</si>
  <si>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</si>
  <si>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</si>
  <si>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</si>
  <si>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</si>
  <si>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</si>
  <si>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</si>
  <si>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</si>
  <si>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</si>
  <si>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</si>
  <si>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</si>
  <si>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</si>
  <si>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</si>
  <si>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</si>
  <si>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</si>
  <si>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</si>
  <si>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</si>
  <si>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</si>
  <si>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</si>
  <si>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</si>
  <si>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</si>
  <si>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</si>
  <si>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</si>
  <si>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</si>
  <si>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</si>
  <si>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</si>
  <si>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</si>
  <si>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</si>
  <si>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</si>
  <si>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</si>
  <si>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</si>
  <si>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</si>
  <si>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</si>
  <si>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</si>
  <si>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</si>
  <si>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</si>
  <si>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</si>
  <si>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</si>
  <si>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</si>
  <si>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</si>
  <si>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</si>
  <si>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</si>
  <si>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</si>
  <si>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</si>
  <si>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</si>
  <si>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</si>
  <si>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</si>
  <si>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</si>
  <si>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</si>
  <si>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</si>
  <si>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</si>
  <si>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</si>
  <si>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</si>
  <si>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</si>
  <si>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</si>
  <si>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</si>
  <si>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</si>
  <si>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</si>
  <si>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</si>
  <si>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</si>
  <si>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</si>
  <si>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</si>
  <si>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</si>
  <si>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</si>
  <si>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</si>
  <si>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</si>
  <si>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</si>
  <si>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</si>
  <si>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</si>
  <si>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</si>
  <si>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</si>
  <si>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</si>
  <si>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</si>
  <si>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</si>
  <si>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</si>
  <si>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</si>
  <si>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</si>
  <si>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</si>
  <si>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</si>
  <si>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</si>
  <si>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</si>
  <si>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</si>
  <si>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</si>
  <si>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</si>
  <si>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</si>
  <si>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</si>
  <si>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</si>
  <si>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</si>
  <si>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</si>
  <si>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</si>
  <si>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</si>
  <si>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</si>
  <si>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</si>
  <si>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</si>
  <si>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</si>
  <si>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</si>
  <si>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</si>
  <si>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</si>
  <si>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</si>
  <si>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</si>
  <si>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</si>
  <si>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</si>
  <si>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</si>
  <si>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</si>
  <si>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</si>
  <si>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</si>
  <si>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</si>
  <si>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</si>
  <si>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</si>
  <si>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</si>
  <si>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</si>
  <si>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</si>
  <si>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</si>
  <si>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</si>
  <si>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</si>
  <si>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</si>
  <si>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</si>
  <si>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</si>
  <si>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</si>
  <si>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</si>
  <si>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</si>
  <si>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</si>
  <si>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</si>
  <si>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</si>
  <si>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</si>
  <si>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</si>
  <si>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</si>
  <si>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</si>
  <si>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</si>
  <si>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</si>
  <si>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</si>
  <si>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</si>
  <si>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</si>
  <si>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</si>
  <si>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</si>
  <si>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</si>
  <si>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</si>
  <si>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</si>
  <si>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</si>
  <si>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</si>
  <si>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</si>
  <si>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</si>
  <si>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</si>
  <si>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</si>
  <si>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</si>
  <si>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</si>
  <si>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</si>
  <si>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</si>
  <si>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</si>
  <si>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</si>
  <si>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</si>
  <si>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</si>
  <si>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</si>
  <si>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</si>
  <si>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</si>
  <si>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</si>
  <si>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</si>
  <si>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</si>
  <si>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</si>
  <si>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</si>
  <si>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</si>
  <si>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</si>
  <si>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</si>
  <si>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</si>
  <si>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</si>
  <si>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</si>
  <si>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</si>
  <si>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</si>
  <si>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</si>
  <si>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</si>
  <si>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</si>
  <si>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</si>
  <si>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</si>
  <si>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</si>
  <si>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</si>
  <si>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</si>
  <si>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</si>
  <si>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</si>
  <si>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</si>
  <si>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</si>
  <si>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</si>
  <si>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</si>
  <si>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</si>
  <si>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</si>
  <si>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</si>
  <si>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</si>
  <si>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</si>
  <si>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</si>
  <si>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</si>
  <si>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</si>
  <si>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</si>
  <si>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</si>
  <si>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</si>
  <si>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</si>
  <si>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</si>
  <si>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</si>
  <si>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</si>
  <si>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</si>
  <si>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</si>
  <si>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</si>
  <si>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</si>
  <si>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</si>
  <si>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</si>
  <si>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</si>
  <si>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</si>
  <si>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</si>
  <si>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</si>
  <si>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</si>
  <si>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</si>
  <si>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</si>
  <si>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</si>
  <si>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</si>
  <si>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</si>
  <si>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</si>
  <si>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</si>
  <si>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</si>
  <si>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</si>
  <si>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</si>
  <si>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</si>
  <si>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</si>
  <si>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</si>
  <si>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</si>
  <si>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</si>
  <si>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</si>
  <si>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</si>
  <si>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</si>
  <si>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</si>
  <si>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</si>
  <si>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</si>
  <si>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</si>
  <si>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</si>
  <si>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</si>
  <si>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</si>
  <si>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</si>
  <si>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</si>
  <si>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</si>
  <si>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</si>
  <si>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</si>
  <si>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</si>
  <si>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</si>
  <si>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</si>
  <si>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</si>
  <si>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</si>
  <si>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</si>
  <si>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</si>
  <si>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</si>
  <si>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</si>
  <si>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</si>
  <si>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</si>
  <si>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</si>
  <si>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</si>
  <si>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</si>
  <si>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</si>
  <si>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</si>
  <si>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</si>
  <si>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</si>
  <si>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</si>
  <si>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</si>
  <si>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</si>
  <si>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</si>
  <si>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</si>
  <si>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</si>
  <si>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</si>
  <si>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</si>
  <si>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</si>
  <si>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</si>
  <si>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</si>
  <si>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</si>
  <si>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</si>
  <si>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</si>
  <si>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</si>
  <si>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</si>
  <si>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</si>
  <si>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</si>
  <si>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</si>
  <si>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</si>
  <si>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</si>
  <si>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</si>
  <si>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</si>
  <si>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</si>
  <si>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</si>
  <si>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</si>
  <si>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</si>
  <si>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</si>
  <si>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</si>
  <si>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</si>
  <si>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</si>
  <si>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</si>
  <si>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</si>
  <si>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</si>
  <si>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</si>
  <si>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</si>
  <si>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</si>
  <si>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</si>
  <si>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</si>
  <si>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</si>
  <si>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</si>
  <si>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</si>
  <si>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</si>
  <si>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</si>
  <si>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</si>
  <si>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</si>
  <si>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</si>
  <si>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</si>
  <si>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</si>
  <si>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</si>
  <si>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</si>
  <si>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</si>
  <si>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</si>
  <si>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</si>
  <si>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</si>
  <si>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</si>
  <si>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</si>
  <si>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</si>
  <si>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</si>
  <si>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</si>
  <si>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</si>
  <si>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</si>
  <si>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</si>
  <si>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</si>
  <si>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</si>
  <si>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</si>
  <si>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</si>
  <si>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</si>
  <si>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</si>
  <si>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</si>
  <si>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</si>
  <si>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</si>
  <si>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</si>
  <si>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</si>
  <si>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</si>
  <si>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</si>
  <si>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</si>
  <si>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</si>
  <si>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</si>
  <si>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</si>
  <si>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</si>
  <si>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</si>
  <si>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</si>
  <si>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</si>
  <si>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</si>
  <si>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</si>
  <si>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</si>
  <si>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</si>
  <si>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</si>
  <si>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</si>
  <si>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</si>
  <si>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</si>
  <si>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</si>
  <si>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</si>
  <si>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</si>
  <si>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</si>
  <si>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</si>
  <si>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</si>
  <si>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</si>
  <si>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</si>
  <si>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</si>
  <si>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</si>
  <si>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</si>
  <si>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</si>
  <si>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</si>
  <si>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</si>
  <si>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</si>
  <si>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</si>
  <si>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</si>
  <si>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</si>
  <si>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</si>
  <si>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</si>
  <si>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</si>
  <si>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</si>
  <si>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</si>
  <si>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</si>
  <si>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</si>
  <si>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</si>
  <si>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</si>
  <si>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</si>
  <si>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</si>
  <si>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</si>
  <si>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</si>
  <si>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</si>
  <si>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</si>
  <si>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</si>
  <si>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</si>
  <si>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</si>
  <si>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</si>
  <si>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</si>
  <si>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</si>
  <si>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</si>
  <si>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</si>
  <si>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</si>
  <si>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</si>
  <si>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</si>
  <si>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</si>
  <si>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</si>
  <si>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</si>
  <si>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</si>
  <si>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</si>
  <si>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</si>
  <si>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</si>
  <si>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</si>
  <si>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</si>
  <si>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</si>
  <si>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</si>
  <si>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</si>
  <si>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</si>
  <si>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</si>
  <si>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</si>
  <si>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</si>
  <si>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</si>
  <si>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</si>
  <si>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</si>
  <si>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</si>
  <si>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</si>
  <si>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</si>
  <si>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</si>
  <si>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</si>
  <si>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</si>
  <si>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</si>
  <si>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</si>
  <si>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</si>
  <si>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</si>
  <si>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</si>
  <si>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</si>
  <si>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</si>
  <si>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</si>
  <si>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</si>
  <si>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</si>
  <si>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</si>
  <si>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</si>
  <si>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</si>
  <si>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</si>
  <si>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</si>
  <si>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</si>
  <si>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</si>
  <si>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</si>
  <si>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</si>
  <si>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</si>
  <si>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</si>
  <si>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</si>
  <si>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</si>
  <si>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</si>
  <si>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</si>
  <si>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</si>
  <si>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</si>
  <si>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</si>
  <si>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</si>
  <si>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</si>
  <si>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</si>
  <si>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</si>
  <si>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</si>
  <si>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</si>
  <si>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</si>
  <si>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</si>
  <si>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</si>
  <si>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</si>
  <si>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</si>
  <si>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</si>
  <si>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</si>
  <si>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</si>
  <si>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</si>
  <si>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</si>
  <si>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</si>
  <si>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</si>
  <si>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</si>
  <si>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</si>
  <si>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</si>
  <si>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</si>
  <si>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</si>
  <si>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</si>
  <si>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</si>
  <si>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</si>
  <si>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</si>
  <si>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</si>
  <si>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</si>
  <si>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</si>
  <si>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</si>
  <si>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</si>
  <si>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</si>
  <si>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</si>
  <si>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</si>
  <si>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</si>
  <si>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</si>
  <si>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</si>
  <si>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</si>
  <si>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</si>
  <si>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</si>
  <si>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</si>
  <si>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</si>
  <si>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</si>
  <si>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</si>
  <si>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</si>
  <si>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</si>
  <si>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</si>
  <si>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</si>
  <si>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</si>
  <si>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</si>
  <si>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</si>
  <si>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</si>
  <si>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</si>
  <si>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</si>
  <si>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</si>
  <si>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</si>
  <si>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</si>
  <si>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</si>
  <si>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</si>
  <si>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</si>
  <si>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</si>
  <si>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</si>
  <si>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</si>
  <si>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</si>
  <si>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</si>
  <si>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</si>
  <si>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</si>
  <si>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</si>
  <si>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</si>
  <si>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</si>
  <si>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</si>
  <si>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</si>
  <si>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</si>
  <si>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</si>
  <si>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</si>
  <si>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</si>
  <si>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</si>
  <si>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</si>
  <si>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</si>
  <si>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</si>
  <si>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</si>
  <si>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</si>
  <si>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</si>
  <si>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</si>
  <si>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</si>
  <si>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</si>
  <si>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</si>
  <si>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</si>
  <si>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</si>
  <si>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</si>
  <si>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</si>
  <si>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</si>
  <si>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</si>
  <si>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</si>
  <si>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</si>
  <si>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</si>
  <si>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</si>
  <si>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</si>
  <si>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</si>
  <si>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</si>
  <si>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</si>
  <si>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</si>
  <si>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</si>
  <si>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</si>
  <si>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</si>
  <si>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</si>
  <si>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</si>
  <si>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</si>
  <si>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</si>
  <si>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</si>
  <si>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</si>
  <si>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</si>
  <si>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</si>
  <si>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</si>
  <si>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</si>
  <si>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</si>
  <si>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</si>
  <si>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</si>
  <si>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</si>
  <si>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</si>
  <si>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</si>
  <si>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</si>
  <si>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</si>
  <si>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</si>
  <si>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</si>
  <si>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</si>
  <si>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</si>
  <si>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</si>
  <si>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</si>
  <si>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</si>
  <si>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</si>
  <si>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</si>
  <si>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</si>
  <si>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</si>
  <si>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</si>
  <si>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</si>
  <si>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</si>
  <si>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</si>
  <si>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</si>
  <si>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</si>
  <si>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</si>
  <si>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</si>
  <si>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</si>
  <si>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</si>
  <si>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</si>
  <si>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</si>
  <si>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</si>
  <si>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</si>
  <si>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</si>
  <si>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</si>
  <si>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</si>
  <si>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</si>
  <si>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</si>
  <si>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</si>
  <si>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</si>
  <si>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</si>
  <si>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</si>
  <si>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</si>
  <si>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</si>
  <si>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</si>
  <si>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</si>
  <si>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</si>
  <si>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</si>
  <si>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</si>
  <si>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</si>
  <si>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</si>
  <si>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</si>
  <si>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</si>
  <si>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</si>
  <si>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</si>
  <si>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</si>
  <si>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</si>
  <si>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</si>
  <si>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</si>
  <si>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</si>
  <si>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</si>
  <si>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</si>
  <si>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</si>
  <si>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</si>
  <si>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</si>
  <si>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</si>
  <si>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</si>
  <si>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</si>
  <si>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</si>
  <si>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</si>
  <si>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</si>
  <si>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</si>
  <si>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</si>
  <si>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</si>
  <si>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</si>
  <si>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</si>
  <si>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</si>
  <si>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</si>
  <si>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</si>
  <si>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</si>
  <si>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</si>
  <si>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</si>
  <si>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</si>
  <si>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</si>
  <si>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</si>
  <si>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</si>
  <si>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</si>
  <si>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</si>
  <si>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</si>
  <si>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</si>
  <si>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</si>
  <si>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</si>
  <si>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</si>
  <si>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</si>
  <si>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</si>
  <si>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</si>
  <si>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</si>
  <si>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</si>
  <si>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</si>
  <si>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</si>
  <si>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</si>
  <si>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</si>
  <si>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</si>
  <si>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</si>
  <si>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</si>
  <si>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</si>
  <si>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</si>
  <si>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</si>
  <si>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</si>
  <si>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</si>
  <si>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</si>
  <si>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</si>
  <si>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</si>
  <si>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</si>
  <si>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</si>
  <si>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</si>
  <si>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</si>
  <si>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</si>
  <si>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</si>
  <si>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</si>
  <si>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</si>
  <si>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</si>
  <si>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</si>
  <si>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</si>
  <si>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</si>
  <si>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</si>
  <si>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</si>
  <si>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</si>
  <si>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</si>
  <si>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</si>
  <si>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</si>
  <si>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</si>
  <si>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</si>
  <si>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</si>
  <si>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</si>
  <si>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</si>
  <si>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</si>
  <si>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</si>
  <si>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</si>
  <si>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</si>
  <si>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</si>
  <si>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</si>
  <si>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</si>
  <si>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</si>
  <si>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</si>
  <si>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</si>
  <si>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</si>
  <si>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</si>
  <si>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</si>
  <si>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</si>
  <si>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</si>
  <si>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</si>
  <si>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</si>
  <si>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</si>
  <si>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</si>
  <si>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</si>
  <si>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</si>
  <si>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</si>
  <si>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</si>
  <si>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</si>
  <si>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</si>
  <si>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</si>
  <si>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</si>
  <si>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</si>
  <si>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</si>
  <si>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</si>
  <si>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</si>
  <si>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</si>
  <si>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</si>
  <si>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</si>
  <si>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</si>
  <si>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</si>
  <si>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</si>
  <si>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</si>
  <si>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</si>
  <si>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</si>
  <si>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</si>
  <si>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</si>
  <si>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</si>
  <si>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</si>
  <si>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</si>
  <si>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</si>
  <si>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</si>
  <si>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</si>
  <si>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</si>
  <si>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</si>
  <si>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</si>
  <si>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</si>
  <si>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</si>
  <si>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</si>
  <si>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</si>
  <si>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</si>
  <si>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</si>
  <si>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</si>
  <si>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</si>
  <si>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</si>
  <si>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</si>
  <si>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</si>
  <si>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</si>
  <si>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</si>
  <si>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</si>
  <si>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</si>
  <si>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</si>
  <si>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</si>
  <si>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</si>
  <si>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</si>
  <si>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</si>
  <si>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</si>
  <si>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</si>
  <si>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</si>
  <si>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</si>
  <si>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</si>
  <si>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</si>
  <si>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</si>
  <si>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</si>
  <si>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</si>
  <si>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</si>
  <si>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</si>
  <si>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</si>
  <si>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</si>
  <si>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</si>
  <si>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</si>
  <si>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</si>
  <si>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</si>
  <si>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</si>
  <si>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</si>
  <si>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</si>
  <si>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</si>
  <si>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</si>
  <si>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</si>
  <si>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</si>
  <si>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</si>
  <si>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</si>
  <si>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</si>
  <si>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</si>
  <si>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</si>
  <si>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</si>
  <si>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</si>
  <si>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</si>
  <si>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</si>
  <si>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</si>
  <si>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</si>
  <si>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</si>
  <si>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</si>
  <si>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</si>
  <si>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</si>
  <si>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</si>
  <si>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</si>
  <si>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</si>
  <si>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</si>
  <si>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</si>
  <si>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</si>
  <si>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</si>
  <si>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</si>
  <si>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</si>
  <si>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</si>
  <si>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</si>
  <si>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</si>
  <si>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</si>
  <si>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</si>
  <si>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</si>
  <si>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</si>
  <si>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</si>
  <si>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</si>
  <si>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</si>
  <si>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</si>
  <si>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</si>
  <si>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</si>
  <si>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</si>
  <si>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</si>
  <si>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</si>
  <si>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</si>
  <si>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</si>
  <si>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</si>
  <si>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</si>
  <si>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</si>
  <si>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</si>
  <si>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</si>
  <si>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</si>
  <si>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</si>
  <si>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</si>
  <si>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</si>
  <si>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</si>
  <si>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</si>
  <si>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</si>
  <si>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</si>
  <si>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</si>
  <si>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</si>
  <si>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</si>
  <si>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</si>
  <si>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</si>
  <si>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</si>
  <si>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</si>
  <si>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</si>
  <si>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</si>
  <si>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</si>
  <si>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</si>
  <si>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</si>
  <si>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</si>
  <si>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</si>
  <si>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</si>
  <si>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</si>
  <si>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</si>
  <si>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</si>
  <si>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</si>
  <si>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</si>
  <si>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</si>
  <si>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</si>
  <si>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</si>
  <si>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</si>
  <si>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</si>
  <si>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</si>
  <si>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</si>
  <si>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</si>
  <si>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</si>
  <si>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</si>
  <si>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</si>
  <si>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</si>
  <si>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</si>
  <si>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</si>
  <si>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</si>
  <si>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</si>
  <si>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</si>
  <si>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</si>
  <si>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</si>
  <si>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</si>
  <si>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</si>
  <si>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</si>
  <si>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</si>
  <si>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</si>
  <si>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</si>
  <si>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</si>
  <si>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</si>
  <si>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</si>
  <si>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</si>
  <si>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</si>
  <si>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</si>
  <si>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</si>
  <si>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</si>
  <si>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</si>
  <si>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</si>
  <si>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</si>
  <si>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</si>
  <si>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</si>
  <si>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</si>
  <si>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</si>
  <si>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</si>
  <si>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</si>
  <si>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</si>
  <si>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</si>
  <si>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</si>
  <si>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</si>
  <si>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</si>
  <si>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</si>
  <si>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</si>
  <si>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</si>
  <si>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</si>
  <si>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</si>
  <si>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</si>
  <si>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</si>
  <si>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</si>
  <si>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</si>
  <si>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</si>
  <si>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</si>
  <si>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</si>
  <si>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</si>
  <si>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</si>
  <si>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</si>
  <si>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</si>
  <si>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</si>
  <si>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</si>
  <si>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</si>
  <si>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</si>
  <si>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</si>
  <si>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</si>
  <si>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</si>
  <si>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</si>
  <si>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</si>
  <si>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</si>
  <si>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</si>
  <si>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</si>
  <si>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</si>
  <si>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</si>
  <si>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</si>
  <si>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</si>
  <si>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</si>
  <si>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</si>
  <si>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</si>
  <si>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</si>
  <si>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</si>
  <si>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</si>
  <si>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</si>
  <si>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</si>
  <si>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</si>
  <si>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</si>
  <si>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</si>
  <si>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</si>
  <si>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</si>
  <si>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</si>
  <si>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</si>
  <si>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</si>
  <si>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</si>
  <si>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</si>
  <si>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</si>
  <si>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</si>
  <si>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</si>
  <si>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</si>
  <si>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</si>
  <si>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</si>
  <si>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</si>
  <si>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</si>
  <si>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</si>
  <si>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</si>
  <si>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</si>
  <si>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</si>
  <si>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</si>
  <si>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</si>
  <si>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</si>
  <si>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</si>
  <si>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</si>
  <si>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</si>
  <si>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</si>
  <si>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</si>
  <si>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</si>
  <si>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</si>
  <si>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</si>
  <si>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</si>
  <si>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</si>
  <si>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</si>
  <si>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</si>
  <si>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</si>
  <si>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</si>
  <si>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</si>
  <si>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</si>
  <si>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</si>
  <si>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</si>
  <si>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</si>
  <si>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</si>
  <si>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</si>
  <si>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</si>
  <si>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</si>
  <si>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</si>
  <si>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</si>
  <si>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</si>
  <si>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</si>
  <si>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</si>
  <si>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</si>
  <si>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</si>
  <si>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</si>
  <si>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</si>
  <si>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</si>
  <si>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</si>
  <si>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</si>
  <si>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</si>
  <si>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</si>
  <si>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</si>
  <si>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</si>
  <si>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</si>
  <si>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</si>
  <si>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</si>
  <si>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</si>
  <si>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</si>
  <si>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</si>
  <si>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</si>
  <si>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</si>
  <si>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</si>
  <si>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</si>
  <si>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</si>
  <si>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</si>
  <si>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</si>
  <si>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</si>
  <si>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</si>
  <si>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</si>
  <si>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</si>
  <si>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</si>
  <si>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</si>
  <si>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</si>
  <si>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</si>
  <si>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</si>
  <si>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</si>
  <si>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</si>
  <si>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</si>
  <si>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</si>
  <si>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</si>
  <si>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</si>
  <si>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</si>
  <si>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</si>
  <si>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</si>
  <si>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</si>
  <si>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</si>
  <si>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</si>
  <si>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</si>
  <si>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</si>
  <si>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</si>
  <si>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</si>
  <si>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</si>
  <si>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</si>
  <si>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</si>
  <si>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</si>
  <si>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</si>
  <si>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</si>
  <si>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</si>
  <si>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</si>
  <si>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</si>
  <si>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</si>
  <si>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</si>
  <si>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</si>
  <si>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</si>
  <si>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</si>
  <si>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</si>
  <si>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</si>
  <si>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</si>
  <si>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</si>
  <si>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</si>
  <si>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</si>
  <si>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</si>
  <si>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</si>
  <si>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</si>
  <si>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</si>
  <si>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</si>
  <si>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</si>
  <si>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</si>
  <si>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</si>
  <si>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</si>
  <si>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</si>
  <si>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</si>
  <si>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</si>
  <si>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</si>
  <si>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</si>
  <si>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</si>
  <si>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</si>
  <si>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</si>
  <si>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</si>
  <si>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</si>
  <si>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</si>
  <si>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</si>
  <si>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</si>
  <si>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</si>
  <si>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</si>
  <si>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</si>
  <si>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</si>
  <si>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</si>
  <si>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</si>
  <si>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</si>
  <si>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</si>
  <si>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</si>
  <si>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</si>
  <si>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</si>
  <si>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</si>
  <si>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</si>
  <si>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</si>
  <si>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</si>
  <si>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</si>
  <si>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</si>
  <si>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</si>
  <si>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</si>
  <si>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</si>
  <si>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</si>
  <si>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</si>
  <si>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</si>
  <si>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</si>
  <si>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</si>
  <si>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</si>
  <si>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</si>
  <si>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</si>
  <si>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</si>
  <si>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</si>
  <si>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</si>
  <si>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</si>
  <si>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</si>
  <si>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</si>
  <si>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</si>
  <si>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</si>
  <si>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</si>
  <si>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</si>
  <si>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</si>
  <si>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</si>
  <si>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</si>
  <si>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</si>
  <si>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</si>
  <si>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</si>
  <si>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</si>
  <si>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</si>
  <si>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</si>
  <si>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</si>
  <si>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</si>
  <si>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</si>
  <si>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</si>
  <si>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</si>
  <si>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</si>
  <si>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</si>
  <si>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</si>
  <si>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</si>
  <si>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</si>
  <si>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</si>
  <si>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</si>
  <si>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</si>
  <si>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</si>
  <si>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</si>
  <si>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</si>
  <si>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</si>
  <si>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</si>
  <si>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</si>
  <si>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</si>
  <si>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</si>
  <si>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</si>
  <si>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</si>
  <si>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</si>
  <si>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</si>
  <si>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</si>
  <si>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</si>
  <si>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</si>
  <si>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</si>
  <si>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</si>
  <si>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</si>
  <si>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</si>
  <si>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</si>
  <si>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</si>
  <si>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</si>
  <si>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</si>
  <si>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</si>
  <si>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</si>
  <si>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</si>
  <si>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</si>
  <si>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</si>
  <si>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</si>
  <si>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</si>
  <si>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</si>
  <si>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</si>
  <si>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</si>
  <si>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</si>
  <si>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</si>
  <si>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</si>
  <si>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</si>
  <si>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</si>
  <si>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</si>
  <si>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</si>
  <si>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</si>
  <si>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</si>
  <si>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</si>
  <si>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</si>
  <si>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</si>
  <si>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</si>
  <si>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</si>
  <si>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</si>
  <si>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</si>
  <si>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</si>
  <si>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</si>
  <si>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</si>
  <si>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</si>
  <si>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</si>
  <si>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</si>
  <si>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</si>
  <si>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</si>
  <si>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</si>
  <si>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</si>
  <si>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</si>
  <si>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</si>
  <si>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</si>
  <si>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</si>
  <si>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</si>
  <si>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</si>
  <si>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</si>
  <si>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</si>
  <si>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</si>
  <si>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</si>
  <si>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</si>
  <si>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</si>
  <si>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</si>
  <si>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</si>
  <si>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</si>
  <si>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</si>
  <si>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</si>
  <si>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</si>
  <si>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</si>
  <si>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</si>
  <si>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</si>
  <si>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</si>
  <si>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</si>
  <si>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</si>
  <si>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</si>
  <si>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</si>
  <si>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</si>
  <si>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</si>
  <si>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</si>
  <si>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</si>
  <si>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</si>
  <si>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</si>
  <si>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</si>
  <si>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</si>
  <si>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</si>
  <si>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</si>
  <si>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</si>
  <si>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</si>
  <si>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</si>
  <si>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</si>
  <si>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</si>
  <si>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</si>
  <si>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</si>
  <si>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</si>
  <si>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</si>
  <si>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</si>
  <si>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</si>
  <si>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</si>
  <si>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</si>
  <si>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</si>
  <si>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</si>
  <si>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</si>
  <si>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</si>
  <si>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</si>
  <si>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</si>
  <si>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</si>
  <si>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</si>
  <si>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</si>
  <si>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</si>
  <si>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</si>
  <si>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</si>
  <si>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</si>
  <si>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</si>
  <si>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</si>
  <si>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</si>
  <si>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</si>
  <si>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</si>
  <si>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</si>
  <si>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</si>
  <si>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</si>
  <si>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</si>
  <si>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</si>
  <si>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</si>
  <si>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</si>
  <si>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</si>
  <si>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</si>
  <si>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</si>
  <si>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</si>
  <si>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</si>
  <si>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</si>
  <si>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</si>
  <si>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</si>
  <si>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</si>
  <si>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</si>
  <si>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</si>
  <si>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</si>
  <si>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</si>
  <si>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</si>
  <si>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</si>
  <si>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</si>
  <si>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</si>
  <si>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</si>
  <si>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</si>
  <si>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</si>
  <si>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</si>
  <si>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</si>
  <si>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</si>
  <si>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</si>
  <si>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</si>
  <si>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</si>
  <si>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</si>
  <si>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</si>
  <si>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</si>
  <si>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</si>
  <si>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</si>
  <si>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</si>
  <si>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</si>
  <si>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</si>
  <si>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</si>
  <si>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</si>
  <si>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</si>
  <si>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</si>
  <si>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</si>
  <si>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</si>
  <si>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</si>
  <si>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</si>
  <si>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</si>
  <si>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</si>
  <si>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</si>
  <si>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</si>
  <si>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</si>
  <si>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</si>
  <si>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</si>
  <si>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</si>
  <si>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</si>
  <si>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</si>
  <si>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</si>
  <si>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</si>
  <si>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</si>
  <si>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</si>
  <si>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</si>
  <si>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</si>
  <si>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</si>
  <si>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</si>
  <si>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</si>
  <si>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</si>
  <si>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</si>
  <si>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</si>
  <si>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</si>
  <si>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</si>
  <si>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</si>
  <si>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</si>
  <si>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</si>
  <si>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</si>
  <si>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</si>
  <si>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</si>
  <si>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</si>
  <si>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</si>
  <si>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</si>
  <si>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</si>
  <si>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</si>
  <si>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</si>
  <si>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</si>
  <si>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</si>
  <si>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</si>
  <si>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</si>
  <si>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</si>
  <si>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</si>
  <si>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</si>
  <si>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</si>
  <si>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</si>
  <si>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</si>
  <si>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</si>
  <si>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</si>
  <si>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</si>
  <si>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</si>
  <si>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</si>
  <si>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</si>
  <si>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</si>
  <si>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</si>
  <si>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</si>
  <si>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</si>
  <si>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</si>
  <si>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</si>
  <si>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</si>
  <si>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</si>
  <si>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</si>
  <si>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</si>
  <si>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</si>
  <si>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</si>
  <si>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</si>
  <si>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</si>
  <si>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</si>
  <si>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</si>
  <si>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</si>
  <si>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</si>
  <si>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</si>
  <si>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</si>
  <si>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</si>
  <si>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</si>
  <si>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</si>
  <si>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</si>
  <si>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</si>
  <si>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</si>
  <si>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</si>
  <si>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</si>
  <si>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</si>
  <si>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</si>
  <si>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</si>
  <si>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</si>
  <si>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</si>
  <si>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</si>
  <si>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</si>
  <si>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</si>
  <si>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</si>
  <si>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</si>
  <si>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</si>
  <si>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</si>
  <si>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</si>
  <si>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</si>
  <si>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</si>
  <si>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</si>
  <si>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</si>
  <si>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</si>
  <si>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</si>
  <si>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</si>
  <si>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</si>
  <si>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</si>
  <si>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</si>
  <si>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</si>
  <si>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</si>
  <si>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</si>
  <si>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</si>
  <si>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</si>
  <si>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</si>
  <si>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</si>
  <si>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</si>
  <si>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</si>
  <si>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</si>
  <si>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</si>
  <si>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</si>
  <si>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</si>
  <si>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</si>
  <si>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</si>
  <si>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</si>
  <si>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</si>
  <si>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</si>
  <si>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</si>
  <si>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</si>
  <si>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</si>
  <si>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</si>
  <si>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</si>
  <si>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</si>
  <si>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</si>
  <si>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</si>
  <si>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</si>
  <si>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</si>
  <si>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</si>
  <si>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</si>
  <si>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</si>
  <si>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</si>
  <si>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</si>
  <si>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</si>
  <si>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</si>
  <si>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</si>
  <si>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</si>
  <si>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</si>
  <si>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</si>
  <si>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</si>
  <si>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</si>
  <si>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</si>
  <si>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</si>
  <si>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</si>
  <si>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</si>
  <si>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</si>
  <si>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</si>
  <si>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</si>
  <si>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</si>
  <si>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</si>
  <si>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</si>
  <si>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</si>
  <si>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</si>
  <si>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</si>
  <si>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</si>
  <si>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</si>
  <si>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</si>
  <si>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</si>
  <si>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</si>
  <si>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</si>
  <si>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</si>
  <si>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</si>
  <si>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</si>
  <si>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</si>
  <si>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</si>
  <si>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</si>
  <si>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</si>
  <si>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</si>
  <si>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</si>
  <si>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</si>
  <si>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</si>
  <si>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</si>
  <si>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</si>
  <si>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</si>
  <si>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</si>
  <si>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</si>
  <si>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</si>
  <si>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</si>
  <si>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</si>
  <si>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</si>
  <si>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</si>
  <si>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</si>
  <si>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</si>
  <si>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</si>
  <si>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</si>
  <si>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</si>
  <si>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</si>
  <si>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</si>
  <si>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</si>
  <si>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</si>
  <si>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</si>
  <si>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</si>
  <si>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</si>
  <si>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</si>
  <si>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</si>
  <si>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</si>
  <si>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</si>
  <si>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</si>
  <si>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</si>
  <si>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</si>
  <si>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</si>
  <si>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</si>
  <si>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</si>
  <si>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</si>
  <si>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</si>
  <si>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</si>
  <si>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</si>
  <si>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</si>
  <si>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</si>
  <si>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</si>
  <si>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</si>
  <si>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</si>
  <si>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</si>
  <si>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</si>
  <si>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</si>
  <si>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</si>
  <si>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</si>
  <si>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</si>
  <si>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</si>
  <si>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</si>
  <si>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</si>
  <si>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</si>
  <si>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</si>
  <si>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</si>
  <si>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</si>
  <si>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</si>
  <si>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</si>
  <si>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</si>
  <si>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</si>
  <si>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</si>
  <si>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</si>
  <si>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</si>
  <si>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</si>
  <si>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</si>
  <si>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</si>
  <si>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</si>
  <si>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</si>
  <si>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</si>
  <si>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</si>
  <si>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</si>
  <si>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</si>
  <si>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</si>
  <si>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</si>
  <si>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</si>
  <si>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</si>
  <si>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</si>
  <si>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</si>
  <si>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</si>
  <si>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</si>
  <si>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</si>
  <si>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</si>
  <si>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</si>
  <si>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</si>
  <si>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</si>
  <si>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</si>
  <si>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</si>
  <si>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</si>
  <si>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</si>
  <si>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</si>
  <si>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</si>
  <si>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</si>
  <si>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</si>
  <si>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</si>
  <si>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</si>
  <si>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</si>
  <si>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</si>
  <si>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</si>
  <si>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</si>
  <si>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</si>
  <si>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</si>
  <si>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</si>
  <si>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</si>
  <si>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</si>
  <si>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</si>
  <si>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</si>
  <si>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</si>
  <si>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</si>
  <si>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</si>
  <si>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</si>
  <si>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</si>
  <si>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</si>
  <si>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</si>
  <si>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</si>
  <si>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</si>
  <si>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</si>
  <si>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</si>
  <si>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</si>
  <si>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</si>
  <si>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</si>
  <si>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</si>
  <si>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</si>
  <si>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</si>
  <si>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</si>
  <si>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</si>
  <si>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</si>
  <si>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</si>
  <si>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</si>
  <si>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</si>
  <si>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</si>
  <si>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</si>
  <si>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</si>
  <si>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</si>
  <si>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</si>
  <si>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</si>
  <si>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</si>
  <si>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</si>
  <si>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</si>
  <si>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</si>
  <si>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</si>
  <si>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</si>
  <si>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</si>
  <si>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</si>
  <si>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</si>
  <si>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</si>
  <si>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</si>
  <si>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</si>
  <si>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</si>
  <si>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</si>
  <si>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</si>
  <si>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</si>
  <si>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</si>
  <si>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</si>
  <si>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</si>
  <si>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</si>
  <si>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</si>
  <si>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</si>
  <si>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</si>
  <si>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</si>
  <si>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</si>
  <si>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</si>
  <si>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</si>
  <si>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</si>
  <si>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</si>
  <si>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</si>
  <si>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</si>
  <si>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</si>
  <si>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</si>
  <si>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</si>
  <si>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</si>
  <si>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</si>
  <si>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</si>
  <si>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</si>
  <si>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</si>
  <si>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</si>
  <si>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</si>
  <si>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</si>
  <si>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</si>
  <si>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</si>
  <si>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</si>
  <si>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</si>
  <si>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</si>
  <si>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</si>
  <si>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</si>
  <si>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</si>
  <si>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</si>
  <si>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</si>
  <si>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</si>
  <si>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</si>
  <si>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</si>
  <si>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</si>
  <si>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</si>
  <si>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</si>
  <si>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</si>
  <si>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</si>
  <si>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</si>
  <si>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</si>
  <si>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</si>
  <si>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</si>
  <si>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</si>
  <si>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</si>
  <si>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</si>
  <si>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</si>
  <si>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</si>
  <si>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</si>
  <si>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</si>
  <si>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</si>
  <si>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</si>
  <si>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</si>
  <si>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</si>
  <si>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</si>
  <si>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</si>
  <si>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</si>
  <si>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</si>
  <si>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</si>
  <si>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</si>
  <si>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</si>
  <si>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</si>
  <si>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</si>
  <si>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</si>
  <si>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</si>
  <si>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</si>
  <si>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</si>
  <si>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</si>
  <si>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</si>
  <si>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</si>
  <si>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</si>
  <si>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</si>
  <si>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</si>
  <si>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</si>
  <si>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</si>
  <si>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</si>
  <si>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</si>
  <si>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</si>
  <si>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</si>
  <si>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</si>
  <si>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</si>
  <si>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</si>
  <si>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</si>
  <si>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</si>
  <si>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</si>
  <si>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</si>
  <si>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</si>
  <si>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</si>
  <si>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</si>
  <si>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</si>
  <si>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</si>
  <si>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</si>
  <si>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</si>
  <si>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</si>
  <si>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</si>
  <si>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</si>
  <si>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</si>
  <si>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</si>
  <si>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</si>
  <si>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</si>
  <si>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</si>
  <si>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</si>
  <si>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</si>
  <si>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</si>
  <si>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</si>
  <si>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</si>
  <si>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</si>
  <si>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</si>
  <si>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</si>
  <si>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</si>
  <si>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</si>
  <si>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</si>
  <si>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</si>
  <si>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</si>
  <si>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</si>
  <si>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</si>
  <si>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</si>
  <si>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</si>
  <si>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</si>
  <si>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</si>
  <si>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</si>
  <si>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</si>
  <si>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</si>
  <si>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</si>
  <si>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</si>
  <si>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</si>
  <si>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</si>
  <si>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</si>
  <si>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</si>
  <si>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</si>
  <si>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</si>
  <si>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</si>
  <si>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</si>
  <si>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</si>
  <si>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</si>
  <si>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</si>
  <si>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</si>
  <si>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</si>
  <si>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</si>
  <si>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</si>
  <si>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</si>
  <si>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</si>
  <si>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</si>
  <si>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</si>
  <si>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</si>
  <si>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</si>
  <si>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</si>
  <si>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</si>
  <si>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</si>
  <si>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</si>
  <si>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</si>
  <si>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</si>
  <si>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</si>
  <si>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</si>
  <si>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</si>
  <si>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</si>
  <si>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</si>
  <si>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</si>
  <si>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</si>
  <si>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</si>
  <si>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</si>
  <si>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</si>
  <si>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</si>
  <si>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</si>
  <si>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</si>
  <si>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</si>
  <si>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</si>
  <si>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</si>
  <si>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</si>
  <si>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</si>
  <si>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</si>
  <si>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</si>
  <si>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</si>
  <si>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</si>
  <si>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</si>
  <si>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</si>
  <si>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</si>
  <si>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</si>
  <si>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</si>
  <si>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</si>
  <si>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</si>
  <si>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</si>
  <si>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</si>
  <si>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</si>
  <si>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</si>
  <si>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</si>
  <si>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</si>
  <si>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</si>
  <si>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</si>
  <si>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</si>
  <si>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</si>
  <si>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</si>
  <si>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</si>
  <si>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</si>
  <si>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</si>
  <si>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</si>
  <si>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</si>
  <si>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</si>
  <si>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</si>
  <si>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</si>
  <si>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</si>
  <si>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</si>
  <si>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</si>
  <si>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</si>
  <si>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</si>
  <si>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</si>
  <si>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</si>
  <si>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</si>
  <si>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</si>
  <si>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</si>
  <si>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</si>
  <si>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</si>
  <si>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</si>
  <si>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</si>
  <si>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</si>
  <si>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</si>
  <si>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</si>
  <si>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</si>
  <si>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</si>
  <si>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</si>
  <si>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</si>
  <si>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</si>
  <si>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</si>
  <si>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</si>
  <si>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</si>
  <si>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</si>
  <si>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</si>
  <si>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</si>
  <si>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</si>
  <si>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</si>
  <si>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</si>
  <si>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</si>
  <si>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</si>
  <si>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</si>
  <si>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</si>
  <si>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</si>
  <si>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</si>
  <si>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</si>
  <si>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</si>
  <si>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</si>
  <si>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</si>
  <si>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</si>
  <si>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</si>
  <si>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</si>
  <si>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</si>
  <si>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</si>
  <si>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</si>
  <si>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</si>
  <si>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</si>
  <si>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</si>
  <si>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</si>
  <si>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</si>
  <si>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</si>
  <si>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</si>
  <si>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</si>
  <si>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</si>
  <si>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</si>
  <si>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</si>
  <si>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</si>
  <si>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</si>
  <si>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</si>
  <si>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</si>
  <si>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</si>
  <si>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</si>
  <si>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</si>
  <si>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</si>
  <si>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</si>
  <si>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</si>
  <si>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</si>
  <si>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</si>
  <si>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</si>
  <si>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</si>
  <si>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</si>
  <si>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</si>
  <si>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</si>
  <si>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</si>
  <si>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</si>
  <si>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</si>
  <si>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</si>
  <si>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</si>
  <si>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</si>
  <si>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</si>
  <si>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</si>
  <si>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</si>
  <si>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</si>
  <si>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</si>
  <si>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</si>
  <si>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</si>
  <si>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</si>
  <si>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</si>
  <si>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</si>
  <si>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</si>
  <si>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</si>
  <si>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</si>
  <si>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</si>
  <si>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</si>
  <si>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</si>
  <si>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</si>
  <si>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</si>
  <si>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</si>
  <si>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</si>
  <si>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</si>
  <si>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</si>
  <si>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</si>
  <si>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</si>
  <si>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</si>
  <si>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</si>
  <si>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</si>
  <si>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</si>
  <si>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</si>
  <si>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</si>
  <si>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</si>
  <si>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</si>
  <si>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</si>
  <si>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</si>
  <si>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</si>
  <si>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</si>
  <si>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</si>
  <si>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</si>
  <si>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</si>
  <si>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</si>
  <si>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</si>
  <si>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</si>
  <si>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</si>
  <si>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</si>
  <si>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</si>
  <si>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</si>
  <si>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</si>
  <si>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</si>
  <si>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</si>
  <si>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</si>
  <si>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</si>
  <si>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</si>
  <si>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</si>
  <si>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</si>
  <si>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</si>
  <si>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</si>
  <si>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</si>
  <si>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</si>
  <si>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</si>
  <si>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</si>
  <si>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</si>
  <si>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</si>
  <si>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</si>
  <si>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</si>
  <si>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</si>
  <si>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</si>
  <si>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</si>
  <si>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</si>
  <si>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</si>
  <si>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</si>
  <si>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</si>
  <si>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</si>
  <si>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</si>
  <si>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</si>
  <si>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</si>
  <si>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</si>
  <si>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</si>
  <si>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</si>
  <si>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</si>
  <si>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</si>
  <si>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</si>
  <si>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</si>
  <si>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</si>
  <si>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</si>
  <si>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</si>
  <si>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</si>
  <si>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</si>
  <si>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</si>
  <si>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</si>
  <si>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</si>
  <si>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</si>
  <si>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</si>
  <si>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</si>
  <si>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</si>
  <si>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</si>
  <si>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</si>
  <si>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</si>
  <si>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</si>
  <si>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</si>
  <si>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</si>
  <si>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</si>
  <si>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</si>
  <si>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</si>
  <si>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</si>
  <si>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</si>
  <si>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</si>
  <si>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</si>
  <si>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</si>
  <si>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</si>
  <si>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</si>
  <si>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</si>
  <si>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</si>
  <si>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</si>
  <si>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</si>
  <si>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</si>
  <si>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</si>
  <si>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</si>
  <si>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</si>
  <si>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</si>
  <si>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</si>
  <si>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</si>
  <si>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</si>
  <si>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</si>
  <si>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</si>
  <si>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</si>
  <si>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</si>
  <si>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</si>
  <si>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</si>
  <si>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</si>
  <si>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</si>
  <si>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</si>
  <si>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</si>
  <si>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</si>
  <si>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</si>
  <si>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</si>
  <si>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</si>
  <si>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</si>
  <si>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</si>
  <si>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</si>
  <si>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</si>
  <si>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</si>
  <si>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</si>
  <si>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</si>
  <si>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</si>
  <si>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</si>
  <si>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</si>
  <si>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</si>
  <si>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</si>
  <si>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</si>
  <si>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</si>
  <si>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</si>
  <si>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</si>
  <si>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</si>
  <si>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</si>
  <si>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</si>
  <si>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</si>
  <si>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</si>
  <si>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</si>
  <si>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</si>
  <si>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</si>
  <si>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</si>
  <si>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</si>
  <si>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</si>
  <si>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</si>
  <si>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</si>
  <si>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</si>
  <si>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</si>
  <si>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</si>
  <si>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</si>
  <si>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</si>
  <si>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</si>
  <si>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</si>
  <si>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</si>
  <si>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</si>
  <si>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</si>
  <si>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</si>
  <si>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</si>
  <si>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</si>
  <si>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</si>
  <si>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</si>
  <si>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</si>
  <si>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</si>
  <si>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</si>
  <si>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</si>
  <si>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</si>
  <si>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</si>
  <si>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</si>
  <si>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</si>
  <si>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</si>
  <si>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</si>
  <si>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</si>
  <si>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</si>
  <si>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</si>
  <si>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</si>
  <si>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</si>
  <si>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</si>
  <si>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</si>
  <si>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</si>
  <si>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</si>
  <si>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</si>
  <si>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</si>
  <si>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</si>
  <si>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</si>
  <si>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</si>
  <si>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</si>
  <si>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</si>
  <si>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</si>
  <si>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</si>
  <si>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</si>
  <si>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</si>
  <si>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</si>
  <si>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</si>
  <si>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</si>
  <si>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</si>
  <si>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</si>
  <si>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</si>
  <si>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</si>
  <si>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</si>
  <si>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</si>
  <si>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</si>
  <si>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</si>
  <si>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</si>
  <si>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</si>
  <si>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</si>
  <si>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</si>
  <si>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</si>
  <si>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</si>
  <si>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</si>
  <si>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</si>
  <si>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</si>
  <si>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</si>
  <si>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</si>
  <si>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</si>
  <si>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</si>
  <si>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</si>
  <si>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</si>
  <si>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</si>
  <si>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</si>
  <si>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</si>
  <si>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</si>
  <si>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</si>
  <si>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</si>
  <si>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</si>
  <si>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</si>
  <si>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</si>
  <si>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</si>
  <si>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</si>
  <si>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</si>
  <si>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</si>
  <si>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</si>
  <si>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</si>
  <si>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</si>
  <si>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</si>
  <si>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</si>
  <si>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</si>
  <si>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</si>
  <si>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</si>
  <si>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</si>
  <si>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</si>
  <si>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</si>
  <si>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</si>
  <si>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</si>
  <si>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</si>
  <si>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</si>
  <si>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</si>
  <si>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</si>
  <si>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</si>
  <si>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</si>
  <si>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</si>
  <si>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</si>
  <si>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</si>
  <si>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</si>
  <si>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</si>
  <si>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</si>
  <si>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</si>
  <si>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</si>
  <si>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</si>
  <si>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</si>
  <si>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</si>
  <si>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</si>
  <si>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</si>
  <si>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</si>
  <si>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</si>
  <si>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</si>
  <si>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</si>
  <si>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</si>
  <si>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</si>
  <si>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</si>
  <si>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</si>
  <si>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</si>
  <si>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</si>
  <si>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</si>
  <si>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</si>
  <si>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</si>
  <si>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</si>
  <si>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</si>
  <si>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</si>
  <si>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</si>
  <si>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</si>
  <si>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</si>
  <si>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</si>
  <si>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</si>
  <si>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</si>
  <si>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</si>
  <si>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</si>
  <si>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</si>
  <si>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</si>
  <si>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</si>
  <si>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</si>
  <si>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</si>
  <si>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</si>
  <si>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</si>
  <si>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</si>
  <si>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</si>
  <si>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</si>
  <si>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</si>
  <si>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</si>
  <si>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</si>
  <si>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</si>
  <si>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</si>
  <si>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</si>
  <si>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</si>
  <si>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</si>
  <si>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</si>
  <si>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</si>
  <si>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</si>
  <si>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</si>
  <si>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</si>
  <si>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</si>
  <si>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</si>
  <si>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</si>
  <si>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</si>
  <si>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</si>
  <si>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</si>
  <si>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</si>
  <si>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</si>
  <si>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</si>
  <si>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</si>
  <si>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</si>
  <si>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</si>
  <si>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</si>
  <si>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</si>
  <si>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</si>
  <si>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</si>
  <si>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</si>
  <si>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</si>
  <si>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</si>
  <si>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</si>
  <si>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</si>
  <si>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</si>
  <si>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</si>
  <si>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</si>
  <si>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</si>
  <si>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</si>
  <si>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</si>
  <si>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</si>
  <si>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</si>
  <si>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</si>
  <si>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</si>
  <si>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</si>
  <si>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</si>
  <si>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</si>
  <si>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</si>
  <si>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</si>
  <si>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</si>
  <si>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</si>
  <si>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</si>
  <si>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</si>
  <si>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</si>
  <si>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</si>
  <si>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</si>
  <si>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</si>
  <si>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</si>
  <si>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</si>
  <si>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</si>
  <si>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</si>
  <si>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</si>
  <si>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</si>
  <si>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</si>
  <si>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</si>
  <si>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</si>
  <si>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</si>
  <si>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</si>
  <si>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</si>
  <si>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</si>
  <si>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</si>
  <si>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</si>
  <si>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</si>
  <si>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</si>
  <si>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</si>
  <si>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</si>
  <si>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</si>
  <si>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</si>
  <si>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</si>
  <si>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</si>
  <si>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</si>
  <si>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</si>
  <si>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</si>
  <si>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</si>
  <si>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</si>
  <si>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</si>
  <si>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</si>
  <si>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</si>
  <si>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</si>
  <si>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</si>
  <si>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</si>
  <si>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</si>
  <si>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</si>
  <si>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</si>
  <si>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</si>
  <si>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</si>
  <si>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</si>
  <si>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</si>
  <si>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</si>
  <si>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</si>
  <si>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</si>
  <si>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</si>
  <si>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</si>
  <si>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</si>
  <si>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</si>
  <si>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</si>
  <si>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</si>
  <si>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</si>
  <si>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</si>
  <si>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</si>
  <si>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</si>
  <si>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</si>
  <si>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</si>
  <si>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</si>
  <si>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</si>
  <si>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</si>
  <si>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</si>
  <si>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</si>
  <si>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</si>
  <si>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</si>
  <si>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</si>
  <si>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</si>
  <si>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</si>
  <si>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</si>
  <si>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</si>
  <si>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</si>
  <si>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</si>
  <si>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</si>
  <si>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</si>
  <si>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</si>
  <si>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</si>
  <si>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</si>
  <si>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</si>
  <si>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</si>
  <si>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</si>
  <si>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</si>
  <si>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</si>
  <si>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</si>
  <si>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</si>
  <si>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</si>
  <si>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</si>
  <si>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</si>
  <si>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</si>
  <si>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</si>
  <si>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</si>
  <si>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</si>
  <si>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</si>
  <si>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</si>
  <si>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</si>
  <si>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</si>
  <si>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</si>
  <si>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</si>
  <si>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</si>
  <si>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</si>
  <si>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</si>
  <si>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</si>
  <si>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</si>
  <si>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</si>
  <si>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</si>
  <si>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</si>
  <si>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</si>
  <si>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</si>
  <si>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</si>
  <si>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</si>
  <si>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</si>
  <si>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</si>
  <si>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</si>
  <si>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</si>
  <si>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</si>
  <si>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</si>
  <si>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</si>
  <si>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</si>
  <si>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</si>
  <si>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</si>
  <si>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</si>
  <si>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</si>
  <si>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</si>
  <si>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</si>
  <si>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</si>
  <si>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</si>
  <si>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</si>
  <si>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</si>
  <si>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</si>
  <si>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</si>
  <si>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</si>
  <si>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</si>
  <si>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</si>
  <si>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</si>
  <si>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</si>
  <si>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</si>
  <si>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</si>
  <si>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</si>
  <si>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</si>
  <si>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</si>
  <si>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</si>
  <si>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</si>
  <si>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</si>
  <si>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</si>
  <si>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</si>
  <si>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</si>
  <si>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</si>
  <si>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</si>
  <si>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</si>
  <si>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</si>
  <si>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</si>
  <si>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</si>
  <si>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</si>
  <si>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</si>
  <si>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</si>
  <si>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</si>
  <si>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</si>
  <si>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</si>
  <si>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</si>
  <si>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</si>
  <si>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</si>
  <si>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</si>
  <si>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</si>
  <si>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</si>
  <si>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</si>
  <si>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</si>
  <si>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</si>
  <si>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</si>
  <si>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</si>
  <si>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</si>
  <si>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</si>
  <si>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</si>
  <si>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</si>
  <si>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</si>
  <si>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</si>
  <si>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</si>
  <si>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</si>
  <si>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</si>
  <si>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</si>
  <si>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</si>
  <si>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</si>
  <si>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</si>
  <si>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</si>
  <si>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</si>
  <si>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</si>
  <si>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</si>
  <si>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</si>
  <si>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</si>
  <si>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</si>
  <si>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</si>
  <si>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</si>
  <si>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</si>
  <si>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</si>
  <si>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</si>
  <si>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</si>
  <si>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</si>
  <si>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</si>
  <si>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</si>
  <si>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</si>
  <si>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</si>
  <si>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</si>
  <si>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</si>
  <si>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</si>
  <si>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</si>
  <si>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</si>
  <si>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</si>
  <si>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</si>
  <si>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</si>
  <si>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</si>
  <si>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</si>
  <si>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</si>
  <si>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</si>
  <si>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</si>
  <si>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</si>
  <si>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</si>
  <si>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</si>
  <si>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</si>
  <si>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</si>
  <si>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</si>
  <si>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</si>
  <si>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</si>
  <si>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</si>
  <si>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</si>
  <si>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</si>
  <si>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</si>
  <si>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</si>
  <si>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</si>
  <si>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</si>
  <si>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</si>
  <si>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</si>
  <si>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</si>
  <si>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</si>
  <si>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</si>
  <si>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</si>
  <si>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</si>
  <si>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</si>
  <si>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</si>
  <si>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</si>
  <si>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</si>
  <si>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</si>
  <si>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</si>
  <si>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</si>
  <si>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</si>
  <si>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</si>
  <si>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</si>
  <si>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</si>
  <si>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</si>
  <si>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</si>
  <si>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</si>
  <si>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</si>
  <si>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</si>
  <si>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</si>
  <si>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</si>
  <si>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</si>
  <si>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</si>
  <si>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</si>
  <si>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</si>
  <si>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</si>
  <si>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</si>
  <si>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</si>
  <si>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</si>
  <si>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</si>
  <si>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</si>
  <si>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</si>
  <si>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</si>
  <si>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</si>
  <si>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</si>
  <si>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</si>
  <si>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</si>
  <si>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</si>
  <si>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</si>
  <si>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</si>
  <si>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</si>
  <si>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</si>
  <si>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</si>
  <si>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</si>
  <si>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</si>
  <si>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</si>
  <si>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</si>
  <si>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</si>
  <si>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</si>
  <si>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</si>
  <si>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</si>
  <si>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</si>
  <si>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</si>
  <si>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</si>
  <si>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</si>
  <si>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</si>
  <si>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</si>
  <si>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</si>
  <si>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</si>
  <si>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</si>
  <si>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</si>
  <si>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</si>
  <si>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</si>
  <si>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</si>
  <si>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</si>
  <si>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</si>
  <si>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</si>
  <si>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</si>
  <si>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</si>
  <si>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</si>
  <si>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</si>
  <si>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</si>
  <si>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</si>
  <si>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</si>
  <si>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</si>
  <si>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</si>
  <si>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</si>
  <si>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</si>
  <si>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</si>
  <si>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</si>
  <si>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</si>
  <si>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</si>
  <si>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</si>
  <si>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</si>
  <si>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</si>
  <si>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</si>
  <si>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</si>
  <si>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</si>
  <si>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</si>
  <si>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</si>
  <si>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</si>
  <si>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</si>
  <si>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</si>
  <si>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</si>
  <si>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</si>
  <si>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</si>
  <si>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</si>
  <si>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</si>
  <si>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</si>
  <si>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</si>
  <si>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</si>
  <si>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</si>
  <si>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</si>
  <si>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</si>
  <si>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</si>
  <si>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</si>
  <si>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</si>
  <si>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</si>
  <si>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</si>
  <si>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</si>
  <si>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</si>
  <si>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</si>
  <si>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</si>
  <si>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</si>
  <si>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</si>
  <si>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</si>
  <si>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</si>
  <si>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</si>
  <si>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</si>
  <si>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</si>
  <si>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</si>
  <si>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</si>
  <si>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</si>
  <si>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</si>
  <si>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</si>
  <si>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</si>
  <si>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</si>
  <si>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</si>
  <si>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</si>
  <si>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</si>
  <si>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</si>
  <si>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</si>
  <si>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</si>
  <si>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</si>
  <si>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</si>
  <si>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</si>
  <si>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</si>
  <si>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</si>
  <si>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</si>
  <si>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</si>
  <si>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</si>
  <si>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</si>
  <si>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</si>
  <si>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</si>
  <si>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</si>
  <si>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</si>
  <si>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</si>
  <si>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</si>
  <si>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</si>
  <si>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</si>
  <si>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</si>
  <si>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</si>
  <si>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</si>
  <si>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</si>
  <si>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</si>
  <si>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</si>
  <si>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</si>
  <si>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</si>
  <si>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</si>
  <si>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</si>
  <si>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</si>
  <si>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</si>
  <si>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</si>
  <si>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</si>
  <si>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</si>
  <si>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</si>
  <si>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</si>
  <si>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</si>
  <si>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</si>
  <si>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</si>
  <si>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</si>
  <si>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</si>
  <si>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</si>
  <si>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</si>
  <si>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</si>
  <si>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</si>
  <si>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</si>
  <si>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</si>
  <si>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</si>
  <si>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</si>
  <si>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</si>
  <si>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</si>
  <si>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</si>
  <si>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</si>
  <si>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</si>
  <si>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</si>
  <si>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</si>
  <si>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</si>
  <si>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</si>
  <si>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</si>
  <si>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</si>
  <si>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</si>
  <si>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</si>
  <si>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</si>
  <si>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</si>
  <si>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</si>
  <si>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</si>
  <si>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</si>
  <si>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</si>
  <si>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</si>
  <si>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</si>
  <si>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</si>
  <si>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</si>
  <si>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</si>
  <si>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</si>
  <si>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</si>
  <si>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</si>
  <si>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</si>
  <si>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</si>
  <si>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</si>
  <si>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</si>
  <si>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</si>
  <si>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</si>
  <si>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</si>
  <si>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</si>
  <si>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</si>
  <si>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</si>
  <si>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</si>
  <si>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</si>
  <si>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</si>
  <si>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</si>
  <si>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</si>
  <si>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</si>
  <si>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</si>
  <si>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</si>
  <si>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</si>
  <si>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</si>
  <si>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</si>
  <si>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</si>
  <si>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</si>
  <si>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</si>
  <si>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</si>
  <si>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</si>
  <si>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</si>
  <si>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</si>
  <si>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</si>
  <si>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</si>
  <si>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</si>
  <si>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</si>
  <si>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</si>
  <si>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</si>
  <si>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</si>
  <si>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</si>
  <si>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</si>
  <si>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</si>
  <si>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</si>
  <si>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</si>
  <si>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</si>
  <si>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</si>
  <si>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</si>
  <si>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</si>
  <si>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</si>
  <si>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</si>
  <si>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</si>
  <si>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</si>
  <si>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</si>
  <si>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</si>
  <si>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</si>
  <si>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</si>
  <si>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</si>
  <si>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</si>
  <si>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</si>
  <si>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</si>
  <si>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</si>
  <si>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</si>
  <si>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</si>
  <si>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</si>
  <si>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</si>
  <si>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</si>
  <si>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</si>
  <si>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</si>
  <si>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</si>
  <si>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</si>
  <si>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</si>
  <si>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</si>
  <si>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</si>
  <si>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</si>
  <si>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</si>
  <si>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</si>
  <si>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</si>
  <si>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</si>
  <si>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</si>
  <si>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</si>
  <si>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</si>
  <si>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</si>
  <si>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</si>
  <si>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</si>
  <si>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</si>
  <si>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</si>
  <si>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</si>
  <si>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</si>
  <si>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</si>
  <si>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</si>
  <si>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</si>
  <si>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</si>
  <si>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</si>
  <si>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</si>
  <si>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</si>
  <si>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</si>
  <si>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</si>
  <si>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</si>
  <si>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</si>
  <si>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</si>
  <si>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</si>
  <si>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</si>
  <si>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</si>
  <si>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</si>
  <si>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</si>
  <si>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</si>
  <si>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</si>
  <si>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</si>
  <si>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</si>
  <si>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</si>
  <si>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</si>
  <si>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</si>
  <si>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</si>
  <si>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</si>
  <si>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</si>
  <si>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</si>
  <si>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</si>
  <si>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</si>
  <si>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</si>
  <si>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</si>
  <si>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</si>
  <si>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</si>
  <si>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</si>
  <si>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</si>
  <si>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</si>
  <si>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</si>
  <si>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</si>
  <si>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</si>
  <si>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</si>
  <si>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</si>
  <si>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</si>
  <si>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</si>
  <si>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</si>
  <si>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</si>
  <si>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</si>
  <si>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</si>
  <si>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</si>
  <si>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</si>
  <si>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</si>
  <si>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</si>
  <si>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</si>
  <si>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</si>
  <si>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</si>
  <si>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</si>
  <si>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</si>
  <si>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</si>
  <si>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</si>
  <si>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</si>
  <si>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</si>
  <si>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</si>
  <si>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</si>
  <si>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</si>
  <si>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</si>
  <si>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</si>
  <si>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</si>
  <si>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</si>
  <si>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</si>
  <si>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</si>
  <si>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</si>
  <si>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</si>
  <si>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</si>
  <si>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</si>
  <si>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</si>
  <si>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</si>
  <si>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</si>
  <si>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</si>
  <si>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</si>
  <si>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</si>
  <si>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</si>
  <si>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</si>
  <si>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</si>
  <si>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</si>
  <si>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</si>
  <si>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</si>
  <si>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</si>
  <si>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</si>
  <si>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</si>
  <si>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</si>
  <si>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</si>
  <si>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</si>
  <si>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</si>
  <si>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</si>
  <si>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</si>
  <si>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</si>
  <si>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</si>
  <si>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</si>
  <si>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</si>
  <si>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</si>
  <si>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</si>
  <si>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</si>
  <si>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</si>
  <si>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</si>
  <si>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</si>
  <si>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</si>
  <si>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</si>
  <si>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</si>
  <si>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</si>
  <si>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</si>
  <si>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</si>
  <si>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</si>
  <si>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</si>
  <si>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</si>
  <si>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</si>
  <si>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</si>
  <si>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</si>
  <si>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</si>
  <si>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</si>
  <si>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</si>
  <si>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</si>
  <si>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</si>
  <si>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</si>
  <si>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</si>
  <si>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</si>
  <si>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</si>
  <si>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</si>
  <si>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</si>
  <si>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</si>
  <si>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</si>
  <si>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</si>
  <si>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</si>
  <si>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</si>
  <si>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</si>
  <si>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</si>
  <si>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</si>
  <si>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</si>
  <si>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</si>
  <si>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</si>
  <si>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</si>
  <si>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</si>
  <si>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</si>
  <si>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</si>
  <si>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</si>
  <si>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</si>
  <si>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</si>
  <si>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</si>
  <si>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</si>
  <si>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</si>
  <si>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</si>
  <si>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</si>
  <si>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</si>
  <si>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</si>
  <si>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</si>
  <si>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</si>
  <si>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</si>
  <si>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</si>
  <si>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</si>
  <si>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</si>
  <si>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</si>
  <si>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</si>
  <si>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</si>
  <si>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</si>
  <si>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</si>
  <si>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</si>
  <si>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</si>
  <si>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</si>
  <si>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</si>
  <si>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</si>
  <si>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</si>
  <si>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</si>
  <si>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</si>
  <si>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</si>
  <si>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</si>
  <si>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</si>
  <si>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</si>
  <si>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</si>
  <si>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</si>
  <si>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</si>
  <si>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</si>
  <si>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</si>
  <si>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</si>
  <si>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</si>
  <si>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</si>
  <si>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</si>
  <si>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</si>
  <si>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</si>
  <si>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</si>
  <si>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</si>
  <si>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</si>
  <si>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</si>
  <si>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</si>
  <si>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</si>
  <si>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</si>
  <si>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</si>
  <si>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</si>
  <si>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</si>
  <si>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</si>
  <si>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</si>
  <si>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</si>
  <si>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</si>
  <si>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</si>
  <si>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</si>
  <si>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</si>
  <si>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</si>
  <si>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</si>
  <si>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</si>
  <si>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</si>
  <si>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</si>
  <si>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</si>
  <si>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</si>
  <si>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</si>
  <si>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</si>
  <si>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</si>
  <si>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</si>
  <si>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</si>
  <si>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</si>
  <si>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</si>
  <si>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</si>
  <si>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</si>
  <si>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</si>
  <si>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</si>
  <si>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</si>
  <si>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</si>
  <si>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</si>
  <si>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</si>
  <si>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</si>
  <si>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</si>
  <si>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</si>
  <si>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</si>
  <si>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</si>
  <si>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</si>
  <si>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</si>
  <si>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</si>
  <si>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</si>
  <si>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</si>
  <si>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</si>
  <si>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</si>
  <si>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</si>
  <si>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</si>
  <si>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</si>
  <si>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</si>
  <si>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</si>
  <si>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</si>
  <si>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</si>
  <si>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</si>
  <si>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</si>
  <si>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</si>
  <si>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</si>
  <si>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</si>
  <si>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</si>
  <si>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</si>
  <si>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</si>
  <si>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</si>
  <si>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</si>
  <si>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</si>
  <si>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</si>
  <si>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</si>
  <si>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</si>
  <si>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</si>
  <si>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</si>
  <si>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</si>
  <si>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</si>
  <si>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</si>
  <si>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</si>
  <si>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</si>
  <si>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</si>
  <si>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</si>
  <si>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</si>
  <si>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</si>
  <si>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</si>
  <si>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</si>
  <si>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</si>
  <si>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</si>
  <si>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</si>
  <si>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</si>
  <si>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</si>
  <si>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</si>
  <si>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</si>
  <si>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</si>
  <si>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</si>
  <si>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</si>
  <si>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</si>
  <si>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</si>
  <si>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</si>
  <si>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</si>
  <si>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</si>
  <si>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</si>
  <si>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</si>
  <si>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</si>
  <si>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</si>
  <si>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</si>
  <si>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</si>
  <si>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</si>
  <si>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</si>
  <si>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</si>
  <si>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</si>
  <si>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</si>
  <si>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</si>
  <si>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</si>
  <si>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</si>
  <si>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</si>
  <si>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</si>
  <si>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</si>
  <si>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</si>
  <si>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</si>
  <si>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</si>
  <si>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</si>
  <si>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</si>
  <si>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</si>
  <si>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</si>
  <si>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</si>
  <si>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</si>
  <si>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</si>
  <si>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</si>
  <si>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</si>
  <si>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</si>
  <si>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</si>
  <si>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</si>
  <si>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</si>
  <si>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</si>
  <si>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</si>
  <si>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</si>
  <si>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</si>
  <si>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</si>
  <si>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</si>
  <si>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</si>
  <si>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</si>
  <si>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</si>
  <si>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</si>
  <si>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</si>
  <si>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</si>
  <si>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</si>
  <si>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</si>
  <si>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</si>
  <si>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</si>
  <si>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</si>
  <si>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</si>
  <si>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</si>
  <si>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</si>
  <si>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</si>
  <si>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</si>
  <si>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</si>
  <si>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</si>
  <si>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</si>
  <si>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</si>
  <si>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</si>
  <si>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</si>
  <si>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</si>
  <si>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</si>
  <si>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</si>
  <si>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</si>
  <si>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</si>
  <si>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</si>
  <si>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</si>
  <si>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</si>
  <si>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</si>
  <si>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</si>
  <si>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</si>
  <si>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</si>
  <si>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</si>
  <si>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</si>
  <si>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</si>
  <si>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</si>
  <si>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</si>
  <si>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</si>
  <si>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</si>
  <si>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</si>
  <si>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</si>
  <si>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</si>
  <si>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</si>
  <si>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</si>
  <si>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</si>
  <si>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</si>
  <si>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</si>
  <si>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</si>
  <si>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</si>
  <si>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</si>
  <si>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</si>
  <si>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</si>
  <si>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</si>
  <si>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</si>
  <si>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</si>
  <si>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</si>
  <si>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</si>
  <si>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</si>
  <si>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</si>
  <si>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</si>
  <si>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</si>
  <si>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</si>
  <si>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</si>
  <si>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</si>
  <si>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</si>
  <si>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</si>
  <si>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</si>
  <si>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</si>
  <si>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</si>
  <si>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</si>
  <si>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</si>
  <si>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</si>
  <si>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</si>
  <si>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</si>
  <si>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</si>
  <si>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</si>
  <si>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</si>
  <si>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</si>
  <si>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</si>
  <si>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</si>
  <si>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</si>
  <si>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</si>
  <si>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</si>
  <si>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</si>
  <si>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</si>
  <si>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</si>
  <si>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</si>
  <si>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</si>
  <si>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</si>
  <si>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</si>
  <si>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</si>
  <si>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</si>
  <si>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</si>
  <si>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</si>
  <si>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</si>
  <si>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</si>
  <si>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</si>
  <si>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</si>
  <si>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</si>
  <si>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</si>
  <si>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</si>
  <si>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</si>
  <si>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</si>
  <si>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</si>
  <si>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</si>
  <si>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</si>
  <si>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</si>
  <si>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</si>
  <si>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</si>
  <si>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</si>
  <si>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</si>
  <si>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</si>
  <si>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</si>
  <si>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</si>
  <si>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</si>
  <si>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</si>
  <si>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</si>
  <si>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</si>
  <si>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</si>
  <si>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</si>
  <si>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</si>
  <si>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</si>
  <si>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</si>
  <si>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</si>
  <si>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</si>
  <si>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</si>
  <si>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</si>
  <si>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</si>
  <si>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</si>
  <si>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</si>
  <si>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</si>
  <si>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</si>
  <si>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</si>
  <si>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</si>
  <si>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</si>
  <si>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</si>
  <si>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</si>
  <si>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</si>
  <si>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</si>
  <si>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</si>
  <si>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</si>
  <si>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</si>
  <si>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</si>
  <si>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</si>
  <si>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</si>
  <si>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</si>
  <si>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</si>
  <si>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</si>
  <si>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</si>
  <si>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</si>
  <si>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</si>
  <si>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</si>
  <si>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</si>
  <si>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</si>
  <si>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</si>
  <si>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</si>
  <si>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</si>
  <si>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</si>
  <si>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</si>
  <si>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</si>
  <si>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</si>
  <si>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</si>
  <si>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</si>
  <si>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</si>
  <si>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</si>
  <si>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</si>
  <si>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</si>
  <si>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</si>
  <si>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</si>
  <si>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</si>
  <si>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</si>
  <si>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</si>
  <si>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</si>
  <si>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</si>
  <si>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</si>
  <si>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</si>
  <si>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</si>
  <si>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</si>
  <si>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</si>
  <si>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</si>
  <si>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</si>
  <si>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</si>
  <si>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</si>
  <si>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</si>
  <si>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</si>
  <si>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</si>
  <si>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</si>
  <si>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</si>
  <si>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</si>
  <si>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</si>
  <si>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</si>
  <si>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</si>
  <si>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</si>
  <si>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</si>
  <si>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</si>
  <si>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</si>
  <si>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</si>
  <si>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</si>
  <si>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</si>
  <si>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</si>
  <si>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</si>
  <si>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</si>
  <si>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</si>
  <si>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</si>
  <si>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</si>
  <si>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</si>
  <si>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</si>
  <si>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</si>
  <si>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</si>
  <si>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</si>
  <si>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</si>
  <si>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</si>
  <si>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</si>
  <si>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</si>
  <si>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</si>
  <si>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</si>
  <si>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</si>
  <si>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</si>
  <si>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</si>
  <si>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</si>
  <si>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</si>
  <si>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</si>
  <si>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</si>
  <si>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</si>
  <si>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</si>
  <si>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</si>
  <si>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</si>
  <si>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</si>
  <si>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</si>
  <si>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</si>
  <si>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</si>
  <si>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</si>
  <si>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</si>
  <si>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</si>
  <si>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</si>
  <si>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</si>
  <si>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</si>
  <si>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</si>
  <si>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</si>
  <si>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</si>
  <si>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</si>
  <si>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</si>
  <si>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</si>
  <si>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</si>
  <si>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</si>
  <si>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</si>
  <si>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</si>
  <si>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</si>
  <si>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</si>
  <si>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</si>
  <si>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</si>
  <si>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</si>
  <si>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</si>
  <si>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</si>
  <si>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</si>
  <si>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</si>
  <si>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</si>
  <si>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</si>
  <si>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</si>
  <si>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</si>
  <si>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</si>
  <si>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</si>
  <si>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</si>
  <si>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</si>
  <si>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</si>
  <si>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</si>
  <si>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</si>
  <si>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</si>
  <si>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</si>
  <si>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</si>
  <si>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</si>
  <si>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</si>
  <si>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</si>
  <si>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</si>
  <si>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</si>
  <si>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</si>
  <si>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</si>
  <si>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</si>
  <si>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</si>
  <si>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</si>
  <si>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</si>
  <si>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</si>
  <si>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</si>
  <si>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</si>
  <si>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</si>
  <si>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</si>
  <si>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</si>
  <si>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</si>
  <si>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</si>
  <si>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</si>
  <si>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</si>
  <si>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</si>
  <si>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</si>
  <si>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</si>
  <si>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</si>
  <si>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</si>
  <si>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</si>
  <si>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</si>
  <si>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</si>
  <si>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</si>
  <si>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</si>
  <si>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</si>
  <si>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</si>
  <si>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</si>
  <si>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</si>
  <si>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</si>
  <si>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</si>
  <si>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</si>
  <si>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</si>
  <si>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</si>
  <si>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</si>
  <si>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</si>
  <si>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</si>
  <si>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</si>
  <si>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</si>
  <si>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</si>
  <si>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</si>
  <si>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</si>
  <si>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</si>
  <si>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</si>
  <si>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</si>
  <si>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</si>
  <si>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</si>
  <si>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</si>
  <si>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</si>
  <si>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</si>
  <si>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</si>
  <si>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</si>
  <si>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</si>
  <si>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</si>
  <si>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</si>
  <si>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</si>
  <si>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</si>
  <si>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</si>
  <si>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</si>
  <si>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</si>
  <si>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</si>
  <si>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</si>
  <si>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</si>
  <si>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</si>
  <si>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</si>
  <si>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</si>
  <si>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</si>
  <si>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</si>
  <si>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</si>
  <si>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</si>
  <si>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</si>
  <si>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</si>
  <si>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</si>
  <si>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</si>
  <si>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</si>
  <si>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</si>
  <si>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</si>
  <si>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</si>
  <si>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</si>
  <si>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</si>
  <si>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</si>
  <si>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</si>
  <si>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</si>
  <si>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</si>
  <si>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</si>
  <si>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</si>
  <si>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</si>
  <si>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</si>
  <si>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</si>
  <si>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</si>
  <si>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</si>
  <si>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</si>
  <si>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</si>
  <si>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</si>
  <si>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</si>
  <si>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</si>
  <si>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</si>
  <si>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</si>
  <si>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</si>
  <si>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</si>
  <si>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</si>
  <si>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</si>
  <si>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</si>
  <si>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</si>
  <si>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</si>
  <si>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</si>
  <si>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</si>
  <si>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</si>
  <si>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</si>
  <si>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</si>
  <si>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</si>
  <si>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</si>
  <si>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</si>
  <si>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</si>
  <si>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</si>
  <si>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</si>
  <si>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</si>
  <si>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</si>
  <si>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</si>
  <si>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</si>
  <si>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</si>
  <si>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</si>
  <si>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</si>
  <si>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</si>
  <si>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</si>
  <si>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</si>
  <si>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</si>
  <si>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</si>
  <si>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</si>
  <si>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</si>
  <si>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</si>
  <si>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</si>
  <si>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</si>
  <si>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</si>
  <si>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</si>
  <si>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</si>
  <si>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</si>
  <si>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</si>
  <si>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</si>
  <si>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</si>
  <si>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</si>
  <si>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</si>
  <si>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</si>
  <si>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</si>
  <si>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</si>
  <si>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</si>
  <si>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</si>
  <si>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</si>
  <si>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</si>
  <si>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</si>
  <si>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</si>
  <si>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</si>
  <si>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</si>
  <si>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</si>
  <si>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</si>
  <si>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</si>
  <si>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</si>
  <si>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</si>
  <si>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</si>
  <si>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</si>
  <si>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</si>
  <si>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</si>
  <si>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</si>
  <si>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</si>
  <si>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</si>
  <si>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</si>
  <si>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</si>
  <si>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</si>
  <si>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</si>
  <si>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</si>
  <si>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</si>
  <si>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</si>
  <si>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</si>
  <si>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</si>
  <si>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</si>
  <si>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</si>
  <si>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</si>
  <si>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</si>
  <si>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</si>
  <si>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</si>
  <si>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</si>
  <si>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</si>
  <si>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</si>
  <si>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</si>
  <si>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</si>
  <si>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</si>
  <si>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</si>
  <si>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</si>
  <si>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</si>
  <si>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</si>
  <si>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</si>
  <si>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</si>
  <si>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</si>
  <si>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</si>
  <si>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</si>
  <si>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</si>
  <si>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</si>
  <si>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</si>
  <si>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</si>
  <si>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</si>
  <si>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</si>
  <si>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</si>
  <si>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</si>
  <si>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</si>
  <si>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</si>
  <si>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</si>
  <si>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</si>
  <si>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</si>
  <si>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</si>
  <si>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</si>
  <si>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</si>
  <si>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</si>
  <si>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</si>
  <si>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</si>
  <si>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</si>
  <si>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</si>
  <si>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</si>
  <si>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</si>
  <si>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</si>
  <si>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</si>
  <si>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</si>
  <si>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</si>
  <si>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</si>
  <si>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</si>
  <si>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</si>
  <si>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</si>
  <si>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</si>
  <si>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</si>
  <si>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</si>
  <si>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</si>
  <si>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</si>
  <si>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</si>
  <si>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</si>
  <si>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</si>
  <si>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</si>
  <si>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</si>
  <si>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</si>
  <si>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</si>
  <si>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</si>
  <si>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</si>
  <si>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</si>
  <si>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</si>
  <si>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</si>
  <si>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</si>
  <si>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</si>
  <si>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</si>
  <si>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</si>
  <si>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</si>
  <si>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</si>
  <si>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</si>
  <si>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</si>
  <si>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</si>
  <si>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</si>
  <si>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</si>
  <si>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</si>
  <si>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</si>
  <si>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</si>
  <si>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</si>
  <si>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</si>
  <si>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</si>
  <si>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</si>
  <si>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</si>
  <si>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</si>
  <si>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</si>
  <si>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</si>
  <si>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</si>
  <si>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</si>
  <si>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</si>
  <si>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</si>
  <si>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</si>
  <si>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</si>
  <si>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</si>
  <si>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</si>
  <si>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</si>
  <si>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</si>
  <si>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</si>
  <si>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</si>
  <si>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</si>
  <si>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</si>
  <si>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</si>
  <si>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</si>
  <si>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</si>
  <si>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</si>
  <si>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</si>
  <si>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</si>
  <si>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</si>
  <si>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</si>
  <si>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</si>
  <si>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</si>
  <si>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</si>
  <si>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</si>
  <si>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</si>
  <si>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</si>
  <si>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</si>
  <si>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</si>
  <si>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</si>
  <si>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</si>
  <si>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</si>
  <si>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</si>
  <si>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</si>
  <si>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</si>
  <si>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</si>
  <si>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</si>
  <si>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</si>
  <si>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</si>
  <si>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</si>
  <si>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</si>
  <si>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</si>
  <si>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</si>
  <si>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</si>
  <si>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</si>
  <si>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</si>
  <si>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</si>
  <si>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</si>
  <si>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</si>
  <si>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</si>
  <si>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</si>
  <si>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</si>
  <si>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</si>
  <si>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</si>
  <si>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</si>
  <si>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</si>
  <si>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</si>
  <si>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</si>
  <si>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</si>
  <si>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</si>
  <si>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</si>
  <si>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</si>
  <si>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</si>
  <si>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</si>
  <si>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</si>
  <si>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</si>
  <si>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</si>
  <si>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</si>
  <si>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</si>
  <si>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</si>
  <si>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</si>
  <si>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</si>
  <si>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</si>
  <si>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</si>
  <si>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</si>
  <si>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</si>
  <si>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</si>
  <si>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</si>
  <si>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</si>
  <si>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</si>
  <si>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</si>
  <si>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</si>
  <si>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</si>
  <si>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</si>
  <si>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</si>
  <si>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</si>
  <si>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</si>
  <si>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</si>
  <si>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</si>
  <si>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</si>
  <si>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</si>
  <si>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</si>
  <si>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</si>
  <si>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</si>
  <si>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</si>
  <si>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</si>
  <si>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</si>
  <si>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</si>
  <si>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</si>
  <si>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</si>
  <si>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</si>
  <si>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</si>
  <si>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</si>
  <si>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</si>
  <si>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</si>
  <si>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</si>
  <si>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</si>
  <si>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</si>
  <si>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</si>
  <si>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</si>
  <si>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</si>
  <si>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</si>
  <si>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</si>
  <si>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</si>
  <si>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</si>
  <si>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</si>
  <si>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</si>
  <si>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</si>
  <si>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</si>
  <si>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</si>
  <si>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</si>
  <si>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</si>
  <si>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</si>
  <si>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</si>
  <si>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</si>
  <si>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</si>
  <si>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</si>
  <si>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</si>
  <si>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</si>
  <si>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</si>
  <si>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</si>
  <si>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</si>
  <si>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</si>
  <si>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</si>
  <si>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</si>
  <si>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</si>
  <si>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</si>
  <si>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</si>
  <si>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</si>
  <si>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</si>
  <si>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</si>
  <si>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</si>
  <si>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</si>
  <si>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</si>
  <si>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</si>
  <si>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</si>
  <si>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</si>
  <si>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</si>
  <si>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</si>
  <si>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</si>
  <si>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</si>
  <si>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</si>
  <si>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</si>
  <si>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</si>
  <si>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</si>
  <si>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</si>
  <si>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</si>
  <si>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</si>
  <si>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</si>
  <si>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</si>
  <si>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</si>
  <si>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</si>
  <si>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</si>
  <si>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</si>
  <si>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</si>
  <si>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</si>
  <si>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</si>
  <si>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</si>
  <si>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</si>
  <si>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</si>
  <si>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</si>
  <si>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</si>
  <si>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</si>
  <si>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</si>
  <si>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</si>
  <si>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</si>
  <si>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</si>
  <si>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</si>
  <si>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</si>
  <si>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</si>
  <si>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</si>
  <si>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</si>
  <si>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</si>
  <si>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</si>
  <si>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</si>
  <si>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</si>
  <si>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</si>
  <si>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</si>
  <si>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</si>
  <si>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</si>
  <si>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</si>
  <si>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</si>
  <si>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</si>
  <si>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</si>
  <si>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</si>
  <si>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</si>
  <si>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</si>
  <si>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</si>
  <si>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</si>
  <si>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</si>
  <si>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</si>
  <si>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</si>
  <si>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</si>
  <si>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</si>
  <si>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</si>
  <si>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</si>
  <si>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</si>
  <si>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</si>
  <si>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</si>
  <si>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</si>
  <si>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</si>
  <si>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</si>
  <si>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</si>
  <si>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</si>
  <si>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</si>
  <si>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</si>
  <si>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</si>
  <si>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</si>
  <si>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</si>
  <si>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</si>
  <si>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</si>
  <si>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</si>
  <si>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</si>
  <si>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</si>
  <si>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</si>
  <si>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</si>
  <si>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</si>
  <si>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</si>
  <si>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</si>
  <si>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</si>
  <si>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</si>
  <si>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</si>
  <si>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</si>
  <si>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</si>
  <si>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</si>
  <si>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</si>
  <si>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</si>
  <si>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</si>
  <si>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</si>
  <si>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</si>
  <si>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</si>
  <si>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</si>
  <si>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</si>
  <si>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</si>
  <si>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</si>
  <si>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</si>
  <si>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</si>
  <si>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</si>
  <si>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</si>
  <si>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</si>
  <si>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</si>
  <si>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</si>
  <si>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</si>
  <si>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</si>
  <si>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</si>
  <si>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</si>
  <si>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</si>
  <si>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</si>
  <si>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</si>
  <si>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</si>
  <si>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</si>
  <si>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</si>
  <si>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</si>
  <si>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</si>
  <si>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</si>
  <si>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</si>
  <si>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</si>
  <si>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</si>
  <si>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</si>
  <si>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</si>
  <si>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</si>
  <si>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</si>
  <si>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</si>
  <si>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</si>
  <si>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</si>
  <si>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</si>
  <si>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</si>
  <si>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</si>
  <si>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</si>
  <si>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</si>
  <si>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</si>
  <si>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</si>
  <si>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</si>
  <si>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</si>
  <si>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</si>
  <si>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</si>
  <si>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</si>
  <si>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</si>
  <si>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</si>
  <si>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</si>
  <si>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</si>
  <si>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</si>
  <si>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</si>
  <si>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</si>
  <si>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</si>
  <si>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</si>
  <si>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</si>
  <si>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</si>
  <si>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</si>
  <si>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</si>
  <si>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</si>
  <si>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</si>
  <si>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</si>
  <si>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</si>
  <si>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</si>
  <si>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</si>
  <si>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</si>
  <si>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</si>
  <si>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</si>
  <si>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</si>
  <si>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</si>
  <si>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</si>
  <si>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</si>
  <si>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</si>
  <si>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</si>
  <si>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</si>
  <si>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</si>
  <si>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</si>
  <si>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</si>
  <si>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</si>
  <si>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</si>
  <si>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</si>
  <si>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</si>
  <si>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</si>
  <si>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</si>
  <si>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</si>
  <si>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</si>
  <si>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</si>
  <si>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</si>
  <si>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</si>
  <si>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</si>
  <si>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</si>
  <si>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</si>
  <si>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</si>
  <si>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</si>
  <si>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</si>
  <si>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</si>
  <si>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</si>
  <si>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</si>
  <si>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</si>
  <si>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</si>
  <si>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</si>
  <si>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</si>
  <si>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</si>
  <si>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</si>
  <si>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</si>
  <si>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</si>
  <si>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</si>
  <si>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</si>
  <si>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</si>
  <si>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</si>
  <si>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</si>
  <si>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</si>
  <si>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</si>
  <si>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</si>
  <si>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</si>
  <si>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</si>
  <si>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</si>
  <si>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</si>
  <si>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</si>
  <si>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</si>
  <si>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</si>
  <si>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</si>
  <si>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</si>
  <si>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</si>
  <si>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</si>
  <si>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</si>
  <si>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</si>
  <si>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</si>
  <si>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</si>
  <si>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</si>
  <si>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</si>
  <si>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</si>
  <si>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</si>
  <si>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</si>
  <si>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</si>
  <si>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</si>
  <si>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</si>
  <si>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</si>
  <si>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</si>
  <si>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</si>
  <si>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</si>
  <si>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</si>
  <si>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</si>
  <si>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</si>
  <si>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</si>
  <si>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</si>
  <si>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</si>
  <si>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</si>
  <si>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</si>
  <si>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</si>
  <si>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</si>
  <si>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</si>
  <si>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</si>
  <si>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</si>
  <si>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</si>
  <si>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</si>
  <si>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</si>
  <si>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</si>
  <si>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</si>
  <si>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</si>
  <si>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</si>
  <si>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</si>
  <si>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</si>
  <si>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</si>
  <si>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</si>
  <si>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</si>
  <si>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</si>
  <si>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</si>
  <si>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</si>
  <si>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</si>
  <si>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</si>
  <si>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</si>
  <si>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</si>
  <si>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</si>
  <si>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</si>
  <si>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</si>
  <si>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</si>
  <si>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</si>
  <si>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</si>
  <si>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</si>
  <si>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</si>
  <si>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</si>
  <si>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</si>
  <si>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</si>
  <si>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</si>
  <si>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</si>
  <si>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</si>
  <si>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</si>
  <si>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</si>
  <si>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</si>
  <si>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</si>
  <si>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</si>
  <si>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</si>
  <si>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</si>
  <si>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</si>
  <si>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</si>
  <si>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</si>
  <si>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</si>
  <si>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</si>
  <si>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</si>
  <si>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</si>
  <si>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</si>
  <si>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</si>
  <si>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</si>
  <si>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</si>
  <si>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</si>
  <si>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</si>
  <si>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</si>
  <si>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</si>
  <si>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</si>
  <si>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</si>
  <si>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</si>
  <si>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</si>
  <si>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</si>
  <si>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</si>
  <si>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</si>
  <si>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</si>
  <si>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</si>
  <si>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</si>
  <si>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</si>
  <si>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</si>
  <si>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</si>
  <si>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</si>
  <si>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</si>
  <si>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</si>
  <si>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</si>
  <si>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</si>
  <si>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</si>
  <si>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</si>
  <si>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</si>
  <si>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</si>
  <si>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</si>
  <si>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</si>
  <si>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</si>
  <si>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</si>
  <si>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</si>
  <si>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</si>
  <si>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</si>
  <si>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</si>
  <si>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</si>
  <si>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</si>
  <si>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</si>
  <si>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</si>
  <si>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</si>
  <si>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</si>
  <si>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</si>
  <si>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</si>
  <si>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</si>
  <si>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</si>
  <si>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</si>
  <si>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</si>
  <si>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</si>
  <si>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</si>
  <si>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</si>
  <si>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</si>
  <si>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</si>
  <si>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</si>
  <si>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</si>
  <si>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</si>
  <si>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</si>
  <si>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</si>
  <si>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</si>
  <si>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</si>
  <si>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</si>
  <si>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</si>
  <si>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</si>
  <si>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</si>
  <si>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</si>
  <si>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</si>
  <si>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</si>
  <si>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</si>
  <si>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</si>
  <si>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</si>
  <si>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</si>
  <si>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</si>
  <si>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</si>
  <si>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</si>
  <si>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</si>
  <si>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</si>
  <si>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</si>
  <si>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</si>
  <si>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</si>
  <si>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</si>
  <si>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</si>
  <si>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</si>
  <si>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</si>
  <si>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</si>
  <si>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</si>
  <si>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</si>
  <si>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</si>
  <si>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</si>
  <si>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</si>
  <si>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</si>
  <si>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</si>
  <si>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</si>
  <si>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</si>
  <si>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</si>
  <si>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</si>
  <si>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</si>
  <si>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</si>
  <si>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</si>
  <si>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</si>
  <si>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</si>
  <si>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</si>
  <si>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</si>
  <si>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</si>
  <si>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</si>
  <si>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</si>
  <si>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</si>
  <si>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</si>
  <si>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</si>
  <si>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</si>
  <si>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</si>
  <si>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</si>
  <si>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</si>
  <si>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</si>
  <si>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</si>
  <si>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</si>
  <si>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</si>
  <si>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</si>
  <si>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</si>
  <si>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</si>
  <si>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</si>
  <si>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</si>
  <si>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</si>
  <si>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</si>
  <si>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</si>
  <si>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</si>
  <si>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</si>
  <si>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</si>
  <si>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</si>
  <si>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</si>
  <si>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</si>
  <si>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</si>
  <si>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</si>
  <si>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</si>
  <si>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</si>
  <si>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</si>
  <si>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</si>
  <si>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</si>
  <si>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</si>
  <si>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</si>
  <si>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</si>
  <si>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</si>
  <si>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</si>
  <si>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</si>
  <si>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</si>
  <si>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</si>
  <si>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</si>
  <si>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</si>
  <si>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</si>
  <si>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</si>
  <si>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</si>
  <si>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</si>
  <si>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</si>
  <si>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</si>
  <si>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</si>
  <si>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</si>
  <si>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</si>
  <si>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</si>
  <si>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</si>
  <si>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</si>
  <si>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</si>
  <si>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</si>
  <si>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</si>
  <si>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</si>
  <si>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</si>
  <si>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</si>
  <si>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</si>
  <si>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</si>
  <si>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</si>
  <si>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</si>
  <si>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</si>
  <si>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</si>
  <si>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</si>
  <si>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</si>
  <si>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</si>
  <si>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</si>
  <si>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</si>
  <si>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</si>
  <si>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</si>
  <si>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</si>
  <si>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</si>
  <si>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</si>
  <si>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</si>
  <si>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</si>
  <si>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</si>
  <si>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</si>
  <si>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</si>
  <si>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</si>
  <si>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</si>
  <si>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</si>
  <si>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</si>
  <si>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</si>
  <si>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</si>
  <si>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</si>
  <si>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</si>
  <si>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</si>
  <si>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</si>
  <si>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</si>
  <si>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</si>
  <si>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</si>
  <si>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</si>
  <si>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</si>
  <si>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</si>
  <si>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</si>
  <si>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</si>
  <si>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</si>
  <si>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</si>
  <si>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</si>
  <si>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</si>
  <si>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</si>
  <si>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</si>
  <si>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</si>
  <si>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</si>
  <si>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</si>
  <si>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</si>
  <si>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</si>
  <si>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</si>
  <si>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</si>
  <si>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</si>
  <si>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</si>
  <si>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</si>
  <si>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</si>
  <si>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</si>
  <si>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</si>
  <si>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</si>
  <si>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</si>
  <si>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</si>
  <si>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</si>
  <si>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</si>
  <si>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</si>
  <si>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</si>
  <si>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</si>
  <si>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</si>
  <si>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</si>
  <si>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</si>
  <si>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</si>
  <si>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</si>
  <si>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</si>
  <si>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</si>
  <si>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</si>
  <si>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</si>
  <si>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</si>
  <si>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</si>
  <si>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</si>
  <si>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</si>
  <si>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</si>
  <si>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</si>
  <si>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</si>
  <si>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</si>
  <si>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</si>
  <si>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</si>
  <si>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</si>
  <si>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</si>
  <si>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</si>
  <si>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</si>
  <si>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</si>
  <si>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</si>
  <si>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</si>
  <si>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</si>
  <si>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</si>
  <si>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</si>
  <si>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</si>
  <si>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</si>
  <si>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</si>
  <si>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</si>
  <si>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</si>
  <si>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</si>
  <si>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</si>
  <si>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</si>
  <si>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</si>
  <si>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</si>
  <si>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</si>
  <si>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</si>
  <si>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</si>
  <si>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</si>
  <si>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</si>
  <si>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</si>
  <si>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</si>
  <si>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</si>
  <si>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</si>
  <si>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</si>
  <si>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</si>
  <si>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</si>
  <si>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</si>
  <si>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</si>
  <si>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</si>
  <si>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</si>
  <si>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</si>
  <si>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</si>
  <si>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</si>
  <si>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</si>
  <si>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</si>
  <si>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</si>
  <si>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</si>
  <si>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</si>
  <si>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</si>
  <si>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</si>
  <si>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</si>
  <si>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</si>
  <si>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</si>
  <si>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</si>
  <si>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</si>
  <si>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</si>
  <si>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</si>
  <si>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</si>
  <si>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</si>
  <si>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</si>
  <si>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</si>
  <si>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</si>
  <si>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</si>
  <si>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</si>
  <si>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</si>
  <si>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</si>
  <si>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</si>
  <si>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</si>
  <si>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</si>
  <si>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</si>
  <si>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</si>
  <si>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</si>
  <si>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</si>
  <si>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</si>
  <si>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</si>
  <si>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</si>
  <si>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</si>
  <si>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</si>
  <si>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</si>
  <si>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</si>
  <si>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</si>
  <si>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</si>
  <si>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</si>
  <si>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</si>
  <si>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</si>
  <si>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</si>
  <si>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</si>
  <si>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</si>
  <si>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</si>
  <si>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</si>
  <si>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</si>
  <si>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</si>
  <si>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</si>
  <si>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</si>
  <si>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</si>
  <si>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</si>
  <si>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</si>
  <si>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</si>
  <si>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</si>
  <si>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</si>
  <si>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</si>
  <si>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</si>
  <si>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</si>
  <si>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</si>
  <si>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</si>
  <si>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</si>
  <si>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</si>
  <si>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</si>
  <si>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</si>
  <si>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</si>
  <si>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</si>
  <si>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</si>
  <si>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</si>
  <si>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</si>
  <si>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</si>
  <si>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</si>
  <si>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</si>
  <si>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</si>
  <si>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</si>
  <si>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</si>
  <si>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</si>
  <si>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</si>
  <si>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</si>
  <si>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</si>
  <si>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</si>
  <si>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</si>
  <si>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</si>
  <si>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</si>
  <si>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</si>
  <si>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</si>
  <si>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</si>
  <si>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</si>
  <si>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</si>
  <si>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</si>
  <si>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</si>
  <si>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</si>
  <si>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</si>
  <si>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</si>
  <si>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</si>
  <si>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</si>
  <si>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</si>
  <si>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</si>
  <si>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</si>
  <si>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</si>
  <si>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</si>
  <si>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</si>
  <si>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</si>
  <si>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</si>
  <si>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</si>
  <si>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</si>
  <si>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</si>
  <si>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</si>
  <si>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</si>
  <si>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</si>
  <si>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</si>
  <si>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</si>
  <si>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</si>
  <si>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</si>
  <si>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</si>
  <si>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</si>
  <si>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</si>
  <si>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</si>
  <si>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</si>
  <si>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</si>
  <si>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</si>
  <si>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</si>
  <si>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</si>
  <si>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</si>
  <si>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</si>
  <si>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</si>
  <si>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</si>
  <si>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</si>
  <si>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</si>
  <si>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</si>
  <si>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</si>
  <si>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</si>
  <si>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</si>
  <si>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</si>
  <si>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</si>
  <si>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</si>
  <si>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</si>
  <si>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</si>
  <si>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</si>
  <si>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</si>
  <si>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</si>
  <si>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</si>
  <si>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</si>
  <si>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</si>
  <si>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</si>
  <si>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</si>
  <si>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</si>
  <si>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</si>
  <si>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</si>
  <si>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</si>
  <si>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</si>
  <si>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</si>
  <si>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</si>
  <si>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</si>
  <si>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</si>
  <si>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</si>
  <si>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</si>
  <si>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</si>
  <si>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</si>
  <si>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</si>
  <si>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</si>
  <si>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</si>
  <si>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</si>
  <si>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</si>
  <si>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</si>
  <si>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</si>
  <si>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</si>
  <si>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</si>
  <si>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</si>
  <si>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</si>
  <si>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</si>
  <si>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</si>
  <si>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</si>
  <si>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</si>
  <si>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</si>
  <si>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</si>
  <si>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</si>
  <si>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</si>
  <si>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</si>
  <si>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</si>
  <si>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</si>
  <si>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</si>
  <si>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</si>
  <si>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</si>
  <si>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</si>
  <si>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</si>
  <si>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</si>
  <si>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</si>
  <si>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</si>
  <si>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</si>
  <si>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</si>
  <si>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</si>
  <si>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</si>
  <si>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</si>
  <si>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</si>
  <si>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</si>
  <si>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</si>
  <si>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</si>
  <si>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</si>
  <si>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</si>
  <si>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</si>
  <si>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</si>
  <si>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</si>
  <si>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</si>
  <si>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</si>
  <si>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</si>
  <si>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</si>
  <si>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</si>
  <si>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</si>
  <si>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</si>
  <si>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</si>
  <si>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</si>
  <si>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</si>
  <si>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</si>
  <si>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</si>
  <si>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</si>
  <si>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</si>
  <si>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</si>
  <si>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</si>
  <si>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</si>
  <si>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</si>
  <si>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</si>
  <si>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</si>
  <si>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</si>
  <si>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</si>
  <si>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</si>
  <si>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</si>
  <si>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</si>
  <si>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</si>
  <si>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</si>
  <si>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</si>
  <si>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</si>
  <si>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</si>
  <si>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</si>
  <si>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</si>
  <si>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</si>
  <si>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</si>
  <si>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</si>
  <si>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</si>
  <si>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</si>
  <si>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</si>
  <si>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</si>
  <si>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</si>
  <si>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</si>
  <si>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</si>
  <si>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</si>
  <si>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</si>
  <si>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</si>
  <si>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</si>
  <si>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</si>
  <si>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</si>
  <si>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</si>
  <si>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</si>
  <si>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</si>
  <si>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</si>
  <si>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</si>
  <si>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</si>
  <si>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</si>
  <si>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</si>
  <si>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</si>
  <si>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</si>
  <si>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</si>
  <si>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</si>
  <si>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</si>
  <si>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</si>
  <si>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</si>
  <si>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</si>
  <si>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</si>
  <si>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</si>
  <si>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</si>
  <si>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</si>
  <si>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</si>
  <si>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</si>
  <si>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</si>
  <si>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</si>
  <si>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</si>
  <si>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</si>
  <si>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</si>
  <si>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</si>
  <si>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</si>
  <si>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</si>
  <si>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</si>
  <si>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</si>
  <si>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</si>
  <si>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</si>
  <si>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</si>
  <si>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</si>
  <si>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</si>
  <si>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</si>
  <si>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</si>
  <si>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</si>
  <si>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</si>
  <si>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</si>
  <si>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</si>
  <si>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</si>
  <si>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</si>
  <si>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</si>
  <si>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</si>
  <si>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</si>
  <si>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</si>
  <si>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</si>
  <si>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</si>
  <si>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</si>
  <si>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</si>
  <si>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</si>
  <si>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</si>
  <si>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</si>
  <si>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</si>
  <si>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</si>
  <si>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</si>
  <si>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</si>
  <si>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</si>
  <si>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</si>
  <si>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</si>
  <si>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</si>
  <si>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</si>
  <si>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</si>
  <si>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</si>
  <si>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</si>
  <si>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</si>
  <si>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</si>
  <si>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</si>
  <si>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</si>
  <si>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</si>
  <si>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</si>
  <si>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</si>
  <si>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</si>
  <si>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</si>
  <si>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</si>
  <si>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</si>
  <si>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</si>
  <si>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</si>
  <si>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</si>
  <si>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</si>
  <si>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</si>
  <si>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</si>
  <si>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</si>
  <si>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</si>
  <si>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</si>
  <si>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</si>
  <si>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</si>
  <si>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</si>
  <si>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</si>
  <si>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</si>
  <si>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</si>
  <si>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</si>
  <si>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</si>
  <si>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</si>
  <si>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</si>
  <si>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</si>
  <si>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</si>
  <si>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</si>
  <si>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</si>
  <si>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</si>
  <si>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</si>
  <si>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</si>
  <si>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</si>
  <si>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</si>
  <si>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</si>
  <si>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</si>
  <si>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</si>
  <si>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</si>
  <si>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</si>
  <si>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</si>
  <si>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</si>
  <si>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</si>
  <si>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</si>
  <si>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</si>
  <si>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</si>
  <si>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</si>
  <si>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</si>
  <si>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</si>
  <si>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</si>
  <si>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</si>
  <si>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</si>
  <si>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</si>
  <si>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</si>
  <si>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</si>
  <si>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</si>
  <si>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</si>
  <si>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</si>
  <si>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</si>
  <si>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</si>
  <si>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</si>
  <si>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</si>
  <si>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</si>
  <si>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</si>
  <si>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</si>
  <si>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</si>
  <si>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</si>
  <si>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</si>
  <si>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</si>
  <si>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</si>
  <si>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</si>
  <si>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</si>
  <si>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</si>
  <si>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</si>
  <si>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</si>
  <si>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</si>
  <si>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</si>
  <si>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</si>
  <si>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</si>
  <si>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</si>
  <si>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</si>
  <si>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</si>
  <si>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</si>
  <si>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</si>
  <si>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</si>
  <si>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</si>
  <si>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</si>
  <si>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</si>
  <si>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</si>
  <si>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</si>
  <si>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</si>
  <si>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</si>
  <si>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</si>
  <si>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</si>
  <si>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</si>
  <si>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</si>
  <si>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</si>
  <si>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</si>
  <si>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</si>
  <si>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</si>
  <si>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</si>
  <si>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</si>
  <si>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</si>
  <si>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</si>
  <si>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</si>
  <si>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</si>
  <si>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</si>
  <si>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</si>
  <si>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</si>
  <si>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</si>
  <si>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</si>
  <si>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</si>
  <si>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</si>
  <si>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</si>
  <si>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</si>
  <si>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</si>
  <si>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</si>
  <si>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</si>
  <si>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</si>
  <si>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</si>
  <si>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</si>
  <si>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</si>
  <si>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</si>
  <si>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</si>
  <si>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</si>
  <si>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</si>
  <si>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</si>
  <si>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</si>
  <si>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</si>
  <si>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</si>
  <si>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</si>
  <si>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</si>
  <si>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</si>
  <si>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</si>
  <si>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</si>
  <si>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</si>
  <si>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</si>
  <si>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</si>
  <si>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</si>
  <si>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</si>
  <si>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</si>
  <si>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</si>
  <si>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</si>
  <si>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</si>
  <si>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</si>
  <si>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</si>
  <si>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</si>
  <si>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</si>
  <si>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</si>
  <si>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</si>
  <si>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</si>
  <si>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</si>
  <si>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</si>
  <si>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</si>
  <si>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</si>
  <si>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</si>
  <si>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</si>
  <si>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</si>
  <si>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</si>
  <si>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</si>
  <si>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</si>
  <si>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</si>
  <si>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</si>
  <si>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</si>
  <si>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</si>
  <si>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</si>
  <si>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</si>
  <si>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</si>
  <si>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</si>
  <si>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</si>
  <si>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</si>
  <si>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</si>
  <si>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</si>
  <si>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</si>
  <si>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</si>
  <si>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</si>
  <si>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</si>
  <si>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</si>
  <si>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</si>
  <si>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</si>
  <si>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</si>
  <si>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</si>
  <si>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</si>
  <si>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</si>
  <si>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</si>
  <si>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</si>
  <si>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</si>
  <si>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</si>
  <si>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</si>
  <si>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</si>
  <si>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</si>
  <si>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</si>
  <si>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</si>
  <si>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</si>
  <si>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</si>
  <si>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</si>
  <si>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</si>
  <si>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</si>
  <si>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</si>
  <si>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</si>
  <si>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</si>
  <si>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</si>
  <si>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</si>
  <si>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</si>
  <si>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</si>
  <si>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</si>
  <si>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</si>
  <si>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</si>
  <si>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</si>
  <si>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</si>
  <si>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</si>
  <si>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</si>
  <si>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</si>
  <si>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</si>
  <si>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</si>
  <si>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</si>
  <si>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</si>
  <si>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</si>
  <si>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</si>
  <si>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</si>
  <si>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</si>
  <si>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</si>
  <si>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</si>
  <si>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</si>
  <si>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</si>
  <si>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</si>
  <si>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</si>
  <si>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</si>
  <si>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</si>
  <si>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</si>
  <si>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</si>
  <si>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</si>
  <si>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</si>
  <si>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</si>
  <si>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</si>
  <si>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</si>
  <si>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</si>
  <si>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</si>
  <si>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</si>
  <si>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</si>
  <si>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</si>
  <si>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</si>
  <si>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</si>
  <si>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</si>
  <si>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</si>
  <si>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</si>
  <si>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</si>
  <si>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</si>
  <si>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</si>
  <si>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</si>
  <si>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</si>
  <si>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</si>
  <si>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</si>
  <si>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</si>
  <si>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</si>
  <si>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</si>
  <si>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</si>
  <si>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</si>
  <si>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</si>
  <si>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</si>
  <si>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</si>
  <si>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</si>
  <si>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</si>
  <si>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</si>
  <si>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</si>
  <si>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</si>
  <si>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</si>
  <si>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</si>
  <si>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</si>
  <si>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</si>
  <si>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</si>
  <si>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</si>
  <si>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</si>
  <si>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</si>
  <si>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</si>
  <si>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</si>
  <si>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</si>
  <si>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</si>
  <si>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</si>
  <si>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</si>
  <si>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</si>
  <si>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</si>
  <si>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</si>
  <si>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</si>
  <si>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</si>
  <si>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</si>
  <si>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</si>
  <si>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</si>
  <si>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</si>
  <si>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</si>
  <si>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</si>
  <si>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</si>
  <si>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</si>
  <si>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</si>
  <si>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</si>
  <si>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</si>
  <si>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</si>
  <si>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</si>
  <si>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</si>
  <si>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</si>
  <si>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</si>
  <si>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</si>
  <si>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</si>
  <si>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</si>
  <si>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</si>
  <si>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</si>
  <si>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</si>
  <si>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</si>
  <si>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</si>
  <si>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</si>
  <si>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</si>
  <si>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</si>
  <si>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</si>
  <si>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</si>
  <si>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</si>
  <si>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</si>
  <si>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</si>
  <si>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</si>
  <si>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</si>
  <si>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</si>
  <si>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</si>
  <si>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</si>
  <si>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</si>
  <si>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</si>
  <si>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</si>
  <si>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</si>
  <si>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</si>
  <si>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</si>
  <si>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</si>
  <si>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</si>
  <si>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</si>
  <si>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</si>
  <si>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</si>
  <si>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</si>
  <si>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</si>
  <si>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</si>
  <si>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</si>
  <si>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</si>
  <si>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</si>
  <si>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</si>
  <si>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</si>
  <si>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</si>
  <si>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</si>
  <si>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</si>
  <si>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</si>
  <si>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</si>
  <si>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</si>
  <si>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</si>
  <si>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</si>
  <si>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</si>
  <si>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</si>
  <si>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</si>
  <si>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</si>
  <si>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</si>
  <si>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</si>
  <si>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</si>
  <si>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</si>
  <si>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</si>
  <si>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</si>
  <si>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</si>
  <si>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</si>
  <si>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</si>
  <si>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</si>
  <si>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</si>
  <si>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</si>
  <si>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</si>
  <si>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</si>
  <si>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</si>
  <si>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</si>
  <si>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</si>
  <si>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</si>
  <si>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</si>
  <si>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</si>
  <si>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</si>
  <si>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</si>
  <si>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</si>
  <si>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</si>
  <si>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</si>
  <si>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</si>
  <si>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</si>
  <si>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</si>
  <si>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</si>
  <si>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</si>
  <si>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</si>
  <si>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</si>
  <si>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</si>
  <si>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</si>
  <si>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</si>
  <si>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</si>
  <si>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</si>
  <si>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</si>
  <si>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</si>
  <si>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</si>
  <si>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</si>
  <si>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</si>
  <si>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</si>
  <si>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</si>
  <si>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</si>
  <si>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</si>
  <si>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</si>
  <si>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</si>
  <si>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</si>
  <si>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</si>
  <si>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</si>
  <si>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</si>
  <si>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</si>
  <si>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</si>
  <si>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</si>
  <si>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</si>
  <si>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</si>
  <si>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</si>
  <si>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</si>
  <si>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</si>
  <si>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</si>
  <si>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</si>
  <si>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</si>
  <si>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</si>
  <si>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</si>
  <si>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</si>
  <si>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</si>
  <si>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</si>
  <si>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</si>
  <si>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</si>
  <si>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</si>
  <si>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</si>
  <si>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</si>
  <si>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</si>
  <si>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</si>
  <si>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</si>
  <si>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</si>
  <si>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</si>
  <si>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</si>
  <si>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</si>
  <si>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</si>
  <si>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</si>
  <si>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</si>
  <si>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</si>
  <si>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</si>
  <si>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</si>
  <si>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</si>
  <si>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</si>
  <si>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</si>
  <si>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</si>
  <si>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</si>
  <si>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</si>
  <si>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</si>
  <si>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</si>
  <si>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</si>
  <si>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</si>
  <si>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</si>
  <si>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</si>
  <si>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</si>
  <si>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</si>
  <si>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</si>
  <si>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</si>
  <si>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</si>
  <si>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</si>
  <si>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</si>
  <si>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</si>
  <si>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</si>
  <si>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</si>
  <si>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</si>
  <si>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</si>
  <si>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</si>
  <si>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</si>
  <si>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</si>
  <si>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</si>
  <si>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</si>
  <si>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</si>
  <si>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</si>
  <si>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</si>
  <si>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</si>
  <si>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</si>
  <si>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</si>
  <si>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</si>
  <si>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</si>
  <si>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</si>
  <si>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</si>
  <si>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</si>
  <si>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</si>
  <si>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</si>
  <si>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</si>
  <si>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</si>
  <si>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</si>
  <si>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</si>
  <si>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</si>
  <si>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</si>
  <si>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</si>
  <si>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</si>
  <si>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</si>
  <si>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</si>
  <si>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</si>
  <si>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</si>
  <si>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</si>
  <si>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</si>
  <si>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</si>
  <si>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</si>
  <si>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</si>
  <si>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</si>
  <si>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</si>
  <si>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</si>
  <si>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</si>
  <si>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</si>
  <si>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</si>
  <si>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</si>
  <si>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</si>
  <si>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</si>
  <si>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</si>
  <si>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</si>
  <si>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</si>
  <si>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</si>
  <si>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</si>
  <si>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</si>
  <si>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</si>
  <si>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</si>
  <si>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</si>
  <si>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</si>
  <si>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</si>
  <si>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</si>
  <si>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</si>
  <si>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</si>
  <si>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</si>
  <si>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</si>
  <si>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</si>
  <si>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</si>
  <si>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</si>
  <si>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</si>
  <si>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</si>
  <si>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</si>
  <si>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</si>
  <si>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</si>
  <si>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</si>
  <si>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</si>
  <si>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</si>
  <si>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</si>
  <si>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</si>
  <si>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</si>
  <si>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</si>
  <si>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</si>
  <si>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</si>
  <si>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</si>
  <si>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</si>
  <si>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</si>
  <si>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</si>
  <si>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</si>
  <si>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</si>
  <si>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</si>
  <si>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</si>
  <si>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</si>
  <si>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</si>
  <si>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</si>
  <si>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</si>
  <si>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</si>
  <si>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</si>
  <si>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</si>
  <si>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</si>
  <si>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</si>
  <si>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</si>
  <si>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</si>
  <si>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</si>
  <si>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</si>
  <si>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</si>
  <si>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</si>
  <si>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</si>
  <si>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</si>
  <si>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</si>
  <si>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</si>
  <si>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</si>
  <si>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</si>
  <si>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</si>
  <si>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</si>
  <si>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</si>
  <si>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</si>
  <si>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</si>
  <si>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</si>
  <si>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</si>
  <si>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</si>
  <si>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</si>
  <si>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</si>
  <si>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</si>
  <si>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</si>
  <si>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</si>
  <si>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</si>
  <si>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</si>
  <si>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</si>
  <si>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</si>
  <si>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</si>
  <si>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</si>
  <si>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</si>
  <si>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</si>
  <si>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</si>
  <si>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</si>
  <si>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</si>
  <si>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</si>
  <si>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</si>
  <si>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</si>
  <si>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</si>
  <si>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</si>
  <si>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</si>
  <si>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</si>
  <si>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</si>
  <si>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</si>
  <si>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</si>
  <si>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</si>
  <si>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</si>
  <si>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</si>
  <si>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</si>
  <si>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</si>
  <si>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</si>
  <si>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</si>
  <si>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</si>
  <si>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</si>
  <si>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</si>
  <si>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</si>
  <si>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</si>
  <si>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</si>
  <si>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</si>
  <si>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</si>
  <si>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</si>
  <si>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</si>
  <si>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</si>
  <si>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</si>
  <si>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</si>
  <si>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</si>
  <si>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</si>
  <si>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</si>
  <si>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</si>
  <si>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</si>
  <si>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</si>
  <si>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</si>
  <si>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</si>
  <si>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</si>
  <si>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</si>
  <si>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</si>
  <si>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</si>
  <si>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</si>
  <si>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</si>
  <si>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</si>
  <si>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</si>
  <si>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</si>
  <si>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</si>
  <si>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</si>
  <si>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</si>
  <si>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</si>
  <si>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</si>
  <si>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</si>
  <si>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</si>
  <si>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</si>
  <si>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</si>
  <si>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</si>
  <si>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</si>
  <si>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</si>
  <si>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</si>
  <si>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</si>
  <si>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</si>
  <si>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</si>
  <si>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</si>
  <si>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</si>
  <si>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</si>
  <si>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</si>
  <si>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</si>
  <si>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</si>
  <si>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</si>
  <si>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</si>
  <si>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</si>
  <si>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</si>
  <si>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</si>
  <si>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</si>
  <si>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</si>
  <si>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</si>
  <si>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</si>
  <si>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</si>
  <si>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</si>
  <si>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</si>
  <si>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</si>
  <si>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</si>
  <si>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</si>
  <si>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</si>
  <si>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</si>
  <si>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</si>
  <si>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</si>
  <si>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</si>
  <si>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</si>
  <si>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</si>
  <si>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</si>
  <si>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</si>
  <si>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</si>
  <si>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</si>
  <si>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</si>
  <si>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</si>
  <si>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</si>
  <si>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</si>
  <si>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</si>
  <si>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</si>
  <si>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</si>
  <si>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</si>
  <si>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</si>
  <si>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</si>
  <si>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</si>
  <si>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</si>
  <si>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</si>
  <si>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</si>
  <si>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</si>
  <si>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</si>
  <si>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</si>
  <si>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</si>
  <si>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</si>
  <si>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</si>
  <si>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</si>
  <si>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</si>
  <si>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</si>
  <si>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</si>
  <si>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</si>
  <si>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</si>
  <si>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</si>
  <si>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</si>
  <si>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</si>
  <si>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</si>
  <si>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</si>
  <si>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</si>
  <si>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</si>
  <si>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</si>
  <si>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</si>
  <si>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</si>
  <si>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</si>
  <si>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</si>
  <si>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</si>
  <si>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</si>
  <si>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</si>
  <si>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</si>
  <si>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</si>
  <si>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</si>
  <si>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</si>
  <si>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</si>
  <si>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</si>
  <si>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</si>
  <si>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</si>
  <si>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</si>
  <si>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</si>
  <si>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</si>
  <si>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</si>
  <si>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</si>
  <si>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</si>
  <si>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</si>
  <si>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</si>
  <si>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</si>
  <si>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</si>
  <si>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</si>
  <si>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</si>
  <si>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</si>
  <si>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</si>
  <si>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</si>
  <si>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</si>
  <si>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</si>
  <si>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</si>
  <si>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</si>
  <si>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</si>
  <si>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</si>
  <si>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</si>
  <si>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</si>
  <si>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</si>
  <si>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</si>
  <si>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</si>
  <si>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</si>
  <si>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</si>
  <si>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</si>
  <si>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</si>
  <si>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</si>
  <si>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</si>
  <si>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</si>
  <si>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</si>
  <si>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</si>
  <si>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</si>
  <si>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</si>
  <si>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</si>
  <si>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</si>
  <si>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</si>
  <si>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</si>
  <si>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</si>
  <si>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</si>
  <si>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</si>
  <si>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</si>
  <si>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</si>
  <si>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</si>
  <si>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</si>
  <si>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</si>
  <si>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</si>
  <si>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</si>
  <si>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</si>
  <si>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</si>
  <si>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</si>
  <si>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</si>
  <si>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</si>
  <si>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</si>
  <si>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</si>
  <si>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</si>
  <si>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</si>
  <si>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</si>
  <si>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</si>
  <si>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</si>
  <si>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</si>
  <si>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</si>
  <si>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</si>
  <si>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</si>
  <si>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</si>
  <si>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</si>
  <si>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</si>
  <si>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</si>
  <si>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</si>
  <si>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</si>
  <si>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</si>
  <si>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</si>
  <si>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</si>
  <si>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</si>
  <si>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</si>
  <si>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</si>
  <si>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</si>
  <si>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</si>
  <si>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</si>
  <si>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</si>
  <si>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</si>
  <si>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</si>
  <si>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</si>
  <si>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</si>
  <si>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</si>
  <si>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</si>
  <si>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</si>
  <si>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</si>
  <si>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</si>
  <si>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</si>
  <si>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</si>
  <si>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</si>
  <si>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</si>
  <si>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</si>
  <si>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</si>
  <si>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</si>
  <si>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</si>
  <si>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</si>
  <si>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</si>
  <si>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</si>
  <si>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</si>
  <si>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</si>
  <si>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</si>
  <si>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</si>
  <si>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</si>
  <si>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</si>
  <si>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</si>
  <si>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</si>
  <si>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</si>
  <si>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</si>
  <si>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</si>
  <si>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</si>
  <si>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</si>
  <si>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</si>
  <si>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</si>
  <si>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</si>
  <si>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</si>
  <si>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</si>
  <si>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</si>
  <si>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</si>
  <si>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</si>
  <si>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</si>
  <si>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</si>
  <si>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</si>
  <si>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</si>
  <si>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</si>
  <si>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</si>
  <si>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</si>
  <si>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</si>
  <si>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</si>
  <si>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</si>
  <si>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</si>
  <si>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</si>
  <si>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</si>
  <si>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</si>
  <si>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</si>
  <si>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</si>
  <si>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</si>
  <si>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</si>
  <si>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</si>
  <si>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</si>
  <si>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</si>
  <si>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</si>
  <si>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</si>
  <si>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</si>
  <si>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</si>
  <si>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</si>
  <si>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</si>
  <si>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</si>
  <si>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</si>
  <si>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</si>
  <si>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</si>
  <si>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</si>
  <si>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</si>
  <si>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</si>
  <si>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</si>
  <si>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</si>
  <si>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</si>
  <si>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</si>
  <si>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</si>
  <si>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</si>
  <si>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</si>
  <si>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</si>
  <si>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</si>
  <si>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</si>
  <si>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</si>
  <si>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</si>
  <si>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</si>
  <si>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</si>
  <si>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</si>
  <si>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</si>
  <si>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</si>
  <si>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</si>
  <si>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</si>
  <si>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</si>
  <si>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</si>
  <si>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</si>
  <si>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</si>
  <si>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</si>
  <si>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</si>
  <si>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</si>
  <si>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</si>
  <si>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</si>
  <si>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</si>
  <si>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</si>
  <si>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</si>
  <si>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</si>
  <si>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</si>
  <si>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</si>
  <si>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</si>
  <si>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</si>
  <si>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</si>
  <si>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</si>
  <si>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</si>
  <si>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</si>
  <si>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</si>
  <si>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</si>
  <si>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</si>
  <si>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</si>
  <si>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</si>
  <si>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</si>
  <si>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</si>
  <si>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</si>
  <si>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</si>
  <si>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</si>
  <si>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</si>
  <si>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</si>
  <si>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</si>
  <si>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</si>
  <si>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</si>
  <si>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</si>
  <si>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</si>
  <si>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</si>
  <si>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</si>
  <si>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</si>
  <si>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</si>
  <si>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</si>
  <si>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</si>
  <si>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</si>
  <si>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</si>
  <si>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</si>
  <si>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</si>
  <si>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</si>
  <si>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</si>
  <si>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</si>
  <si>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</si>
  <si>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</si>
  <si>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</si>
  <si>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</si>
  <si>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</si>
  <si>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</si>
  <si>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</si>
  <si>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</si>
  <si>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</si>
  <si>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</si>
  <si>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</si>
  <si>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</si>
  <si>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</si>
  <si>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</si>
  <si>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</si>
  <si>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</si>
  <si>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</si>
  <si>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</si>
  <si>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</si>
  <si>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</si>
  <si>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</si>
  <si>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</si>
  <si>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</si>
  <si>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</si>
  <si>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</si>
  <si>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</si>
  <si>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</si>
  <si>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</si>
  <si>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</si>
  <si>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</si>
  <si>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</si>
  <si>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</si>
  <si>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</si>
  <si>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</si>
  <si>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</si>
  <si>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</si>
  <si>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</si>
  <si>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</si>
  <si>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</si>
  <si>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</si>
  <si>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</si>
  <si>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</si>
  <si>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</si>
  <si>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</si>
  <si>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</si>
  <si>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</si>
  <si>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</si>
  <si>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</si>
  <si>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</si>
  <si>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</si>
  <si>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</si>
  <si>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</si>
  <si>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</si>
  <si>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</si>
  <si>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</si>
  <si>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</si>
  <si>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</si>
  <si>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</si>
  <si>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</si>
  <si>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</si>
  <si>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</si>
  <si>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</si>
  <si>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</si>
  <si>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</si>
  <si>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</si>
  <si>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</si>
  <si>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</si>
  <si>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</si>
  <si>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</si>
  <si>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</si>
  <si>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</si>
  <si>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</si>
  <si>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</si>
  <si>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</si>
  <si>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</si>
  <si>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</si>
  <si>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</si>
  <si>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</si>
  <si>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</si>
  <si>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</si>
  <si>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</si>
  <si>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</si>
  <si>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</si>
  <si>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</si>
  <si>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</si>
  <si>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</si>
  <si>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</si>
  <si>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</si>
  <si>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</si>
  <si>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</si>
  <si>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</si>
  <si>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</si>
  <si>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</si>
  <si>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</si>
  <si>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</si>
  <si>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</si>
  <si>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</si>
  <si>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</si>
  <si>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</si>
  <si>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</si>
  <si>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</si>
  <si>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</si>
  <si>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</si>
  <si>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</si>
  <si>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</si>
  <si>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</si>
  <si>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</si>
  <si>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</si>
  <si>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</si>
  <si>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</si>
  <si>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</si>
  <si>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</si>
  <si>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</si>
  <si>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</si>
  <si>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</si>
  <si>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</si>
  <si>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</si>
  <si>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</si>
  <si>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</si>
  <si>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</si>
  <si>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</si>
  <si>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</si>
  <si>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</si>
  <si>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</si>
  <si>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</si>
  <si>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</si>
  <si>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</si>
  <si>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</si>
  <si>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</si>
  <si>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</si>
  <si>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</si>
  <si>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</si>
  <si>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</si>
  <si>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</si>
  <si>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</si>
  <si>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</si>
  <si>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</si>
  <si>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</si>
  <si>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</si>
  <si>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</si>
  <si>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</si>
  <si>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</si>
  <si>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</si>
  <si>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</si>
  <si>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</si>
  <si>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</si>
  <si>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</si>
  <si>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</si>
  <si>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</si>
  <si>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</si>
  <si>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</si>
  <si>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</si>
  <si>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</si>
  <si>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</si>
  <si>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</si>
  <si>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</si>
  <si>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</si>
  <si>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</si>
  <si>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</si>
  <si>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</si>
  <si>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</si>
  <si>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</si>
  <si>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</si>
  <si>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</si>
  <si>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</si>
  <si>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</si>
  <si>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</si>
  <si>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</si>
  <si>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</si>
  <si>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</si>
  <si>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</si>
  <si>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</si>
  <si>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</si>
  <si>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</si>
  <si>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</si>
  <si>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</si>
  <si>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</si>
  <si>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</si>
  <si>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</si>
  <si>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</si>
  <si>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</si>
  <si>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</si>
  <si>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</si>
  <si>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</si>
  <si>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</si>
  <si>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</si>
  <si>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</si>
  <si>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</si>
  <si>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</si>
  <si>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</si>
  <si>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</si>
  <si>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</si>
  <si>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</si>
  <si>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</si>
  <si>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</si>
  <si>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</si>
  <si>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</si>
  <si>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</si>
  <si>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</si>
  <si>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</si>
  <si>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</si>
  <si>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</si>
  <si>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</si>
  <si>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</si>
  <si>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</si>
  <si>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</si>
  <si>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</si>
  <si>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</si>
  <si>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</si>
  <si>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</si>
  <si>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</si>
  <si>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</si>
  <si>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</si>
  <si>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</si>
  <si>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</si>
  <si>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</si>
  <si>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</si>
  <si>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</si>
  <si>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</si>
  <si>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</si>
  <si>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</si>
  <si>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</si>
  <si>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</si>
  <si>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</si>
  <si>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</si>
  <si>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</si>
  <si>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</si>
  <si>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</si>
  <si>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</si>
  <si>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</si>
  <si>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</si>
  <si>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</si>
  <si>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</si>
  <si>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</si>
  <si>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</si>
  <si>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</si>
  <si>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</si>
  <si>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</si>
  <si>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</si>
  <si>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</si>
  <si>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</si>
  <si>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</si>
  <si>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</si>
  <si>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</si>
  <si>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</si>
  <si>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</si>
  <si>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</si>
  <si>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</si>
  <si>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</si>
  <si>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</si>
  <si>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</si>
  <si>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</si>
  <si>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</si>
  <si>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</si>
  <si>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</si>
  <si>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</si>
  <si>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</si>
  <si>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</si>
  <si>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</si>
  <si>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</si>
  <si>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</si>
  <si>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</si>
  <si>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</si>
  <si>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</si>
  <si>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</si>
  <si>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</si>
  <si>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</si>
  <si>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</si>
  <si>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</si>
  <si>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</si>
  <si>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</si>
  <si>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</si>
  <si>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</si>
  <si>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</si>
  <si>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</si>
  <si>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</si>
  <si>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</si>
  <si>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</si>
  <si>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</si>
  <si>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</si>
  <si>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</si>
  <si>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</si>
  <si>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</si>
  <si>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</si>
  <si>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</si>
  <si>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</si>
  <si>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</si>
  <si>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</si>
  <si>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</si>
  <si>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</si>
  <si>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</si>
  <si>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</si>
  <si>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</si>
  <si>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</si>
  <si>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</si>
  <si>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</si>
  <si>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</si>
  <si>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</si>
  <si>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</si>
  <si>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</si>
  <si>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</si>
  <si>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</si>
  <si>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</si>
  <si>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</si>
  <si>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</si>
  <si>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</si>
  <si>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</si>
  <si>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</si>
  <si>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</si>
  <si>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</si>
  <si>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</si>
  <si>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</si>
  <si>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</si>
  <si>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</si>
  <si>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</si>
  <si>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</si>
  <si>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</si>
  <si>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</si>
  <si>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</si>
  <si>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</si>
  <si>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</si>
  <si>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</si>
  <si>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</si>
  <si>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</si>
  <si>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</si>
  <si>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</si>
  <si>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</si>
  <si>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</si>
  <si>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</si>
  <si>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</si>
  <si>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</si>
  <si>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</si>
  <si>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</si>
  <si>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</si>
  <si>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</si>
  <si>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</si>
  <si>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</si>
  <si>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</si>
  <si>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</si>
  <si>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</si>
  <si>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</si>
  <si>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</si>
  <si>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</si>
  <si>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</si>
  <si>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</si>
  <si>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</si>
  <si>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</si>
  <si>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</si>
  <si>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</si>
  <si>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</si>
  <si>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</si>
  <si>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</si>
  <si>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</si>
  <si>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</si>
  <si>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</si>
  <si>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</si>
  <si>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</si>
  <si>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</si>
  <si>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</si>
  <si>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</si>
  <si>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</si>
  <si>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</si>
  <si>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</si>
  <si>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</si>
  <si>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</si>
  <si>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</si>
  <si>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</si>
  <si>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</si>
  <si>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</si>
  <si>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</si>
  <si>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</si>
  <si>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</si>
  <si>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</si>
  <si>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</si>
  <si>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</si>
  <si>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</si>
  <si>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</si>
  <si>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</si>
  <si>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</si>
  <si>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</si>
  <si>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</si>
  <si>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</si>
  <si>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</si>
  <si>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</si>
  <si>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</si>
  <si>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</si>
  <si>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</si>
  <si>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</si>
  <si>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</si>
  <si>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</si>
  <si>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</si>
  <si>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</si>
  <si>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</si>
  <si>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</si>
  <si>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</si>
  <si>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</si>
  <si>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</si>
  <si>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</si>
  <si>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</si>
  <si>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</si>
  <si>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</si>
  <si>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</si>
  <si>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</si>
  <si>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</si>
  <si>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</si>
  <si>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</si>
  <si>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</si>
  <si>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</si>
  <si>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</si>
  <si>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</si>
  <si>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</si>
  <si>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</si>
  <si>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</si>
  <si>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</si>
  <si>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</si>
  <si>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</si>
  <si>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</si>
  <si>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</si>
  <si>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</si>
  <si>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</si>
  <si>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</si>
  <si>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</si>
  <si>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</si>
  <si>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</si>
  <si>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</si>
  <si>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</si>
  <si>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</si>
  <si>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</si>
  <si>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</si>
  <si>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</si>
  <si>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</si>
  <si>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</si>
  <si>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</si>
  <si>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</si>
  <si>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</si>
  <si>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</si>
  <si>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</si>
  <si>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</si>
  <si>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</si>
  <si>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</si>
  <si>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</si>
  <si>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</si>
  <si>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</si>
  <si>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</si>
  <si>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</si>
  <si>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</si>
  <si>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</si>
  <si>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</si>
  <si>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</si>
  <si>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</si>
  <si>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</si>
  <si>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</si>
  <si>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</si>
  <si>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</si>
  <si>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</si>
  <si>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</si>
  <si>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</si>
  <si>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</si>
  <si>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</si>
  <si>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</si>
  <si>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</si>
  <si>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</si>
  <si>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</si>
  <si>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</si>
  <si>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</si>
  <si>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</si>
  <si>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</si>
  <si>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</si>
  <si>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</si>
  <si>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</si>
  <si>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</si>
  <si>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</si>
  <si>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</si>
  <si>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</si>
  <si>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</si>
  <si>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</si>
  <si>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</si>
  <si>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</si>
  <si>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</si>
  <si>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</si>
  <si>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</si>
  <si>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</si>
  <si>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</si>
  <si>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</si>
  <si>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</si>
  <si>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</si>
  <si>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</si>
  <si>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</si>
  <si>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</si>
  <si>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</si>
  <si>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</si>
  <si>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</si>
  <si>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</si>
  <si>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</si>
  <si>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</si>
  <si>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</si>
  <si>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</si>
  <si>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</si>
  <si>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</si>
  <si>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</si>
  <si>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</si>
  <si>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</si>
  <si>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</si>
  <si>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</si>
  <si>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</si>
  <si>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</si>
  <si>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</si>
  <si>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</si>
  <si>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</si>
  <si>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</si>
  <si>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</si>
  <si>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</si>
  <si>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</si>
  <si>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</si>
  <si>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</si>
  <si>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</si>
  <si>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</si>
  <si>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</si>
  <si>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</si>
  <si>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</si>
  <si>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</si>
  <si>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</si>
  <si>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</si>
  <si>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</si>
  <si>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</si>
  <si>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</si>
  <si>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</si>
  <si>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</si>
  <si>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</si>
  <si>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</si>
  <si>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</si>
  <si>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</si>
  <si>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</si>
  <si>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</si>
  <si>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</si>
  <si>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</si>
  <si>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</si>
  <si>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</si>
  <si>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</si>
  <si>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</si>
  <si>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</si>
  <si>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</si>
  <si>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</si>
  <si>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</si>
  <si>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</si>
  <si>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</si>
  <si>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</si>
  <si>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</si>
  <si>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</si>
  <si>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</si>
  <si>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</si>
  <si>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</si>
  <si>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</si>
  <si>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</si>
  <si>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</si>
  <si>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</si>
  <si>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</si>
  <si>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</si>
  <si>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</si>
  <si>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</si>
  <si>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</si>
  <si>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</si>
  <si>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</si>
  <si>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</si>
  <si>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</si>
  <si>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</si>
  <si>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</si>
  <si>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</si>
  <si>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</si>
  <si>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</si>
  <si>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</si>
  <si>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</si>
  <si>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</si>
  <si>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</si>
  <si>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</si>
  <si>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</si>
  <si>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</si>
  <si>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</si>
  <si>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</si>
  <si>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</si>
  <si>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</si>
  <si>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</si>
  <si>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</si>
  <si>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</si>
  <si>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</si>
  <si>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</si>
  <si>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</si>
  <si>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</si>
  <si>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</si>
  <si>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</si>
  <si>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</si>
  <si>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</si>
  <si>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</si>
  <si>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</si>
  <si>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</si>
  <si>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</si>
  <si>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</si>
  <si>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</si>
  <si>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</si>
  <si>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</si>
  <si>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</si>
  <si>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</si>
  <si>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</si>
  <si>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</si>
  <si>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</si>
  <si>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</si>
  <si>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</si>
  <si>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</si>
  <si>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</si>
  <si>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</si>
  <si>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</si>
  <si>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</si>
  <si>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</si>
  <si>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</si>
  <si>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</si>
  <si>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</si>
  <si>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</si>
  <si>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</si>
  <si>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</si>
  <si>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</si>
  <si>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</si>
  <si>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</si>
  <si>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</si>
  <si>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</si>
  <si>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</si>
  <si>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</si>
  <si>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</si>
  <si>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</si>
  <si>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</si>
  <si>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</si>
  <si>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</si>
  <si>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</si>
  <si>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</si>
  <si>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</si>
  <si>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</si>
  <si>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</si>
  <si>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</si>
  <si>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</si>
  <si>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</si>
  <si>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</si>
  <si>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</si>
  <si>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</si>
  <si>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</si>
  <si>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</si>
  <si>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</si>
  <si>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</si>
  <si>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</si>
  <si>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</si>
  <si>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</si>
  <si>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</si>
  <si>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</si>
  <si>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</si>
  <si>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</si>
  <si>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</si>
  <si>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</si>
  <si>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</si>
  <si>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</si>
  <si>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</si>
  <si>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</si>
  <si>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</si>
  <si>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</si>
  <si>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</si>
  <si>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</si>
  <si>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</si>
  <si>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</si>
  <si>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</si>
  <si>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</si>
  <si>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</si>
  <si>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</si>
  <si>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</si>
  <si>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</si>
  <si>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</si>
  <si>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</si>
  <si>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</si>
  <si>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</si>
  <si>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</si>
  <si>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</si>
  <si>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</si>
  <si>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</si>
  <si>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</si>
  <si>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</si>
  <si>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</si>
  <si>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</si>
  <si>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</si>
  <si>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</si>
  <si>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</si>
  <si>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</si>
  <si>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</si>
  <si>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</si>
  <si>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</si>
  <si>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</si>
  <si>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</si>
  <si>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</si>
  <si>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</si>
  <si>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</si>
  <si>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</si>
  <si>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</si>
  <si>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</si>
  <si>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</si>
  <si>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</si>
  <si>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</si>
  <si>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</si>
  <si>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</si>
  <si>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</si>
  <si>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</si>
  <si>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</si>
  <si>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</si>
  <si>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</si>
  <si>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</si>
  <si>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</si>
  <si>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</si>
  <si>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</si>
  <si>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</si>
  <si>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</si>
  <si>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</si>
  <si>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</si>
  <si>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</si>
  <si>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</si>
  <si>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</si>
  <si>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</si>
  <si>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</si>
  <si>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</si>
  <si>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</si>
  <si>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</si>
  <si>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</si>
  <si>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</si>
  <si>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</si>
  <si>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</si>
  <si>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</si>
  <si>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</si>
  <si>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</si>
  <si>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</si>
  <si>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</si>
  <si>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</si>
  <si>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</si>
  <si>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</si>
  <si>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</si>
  <si>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</si>
  <si>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</si>
  <si>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</si>
  <si>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</si>
  <si>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</si>
  <si>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</si>
  <si>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</si>
  <si>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</si>
  <si>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</si>
  <si>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</si>
  <si>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</si>
  <si>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</si>
  <si>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</si>
  <si>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</si>
  <si>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</si>
  <si>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</si>
  <si>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</si>
  <si>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</si>
  <si>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</si>
  <si>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</si>
  <si>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</si>
  <si>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</si>
  <si>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</si>
  <si>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</si>
  <si>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</si>
  <si>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</si>
  <si>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</si>
  <si>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</si>
  <si>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</si>
  <si>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</si>
  <si>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</si>
  <si>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</si>
  <si>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</si>
  <si>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</si>
  <si>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</si>
  <si>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</si>
  <si>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</si>
  <si>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</si>
  <si>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</si>
  <si>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</si>
  <si>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</si>
  <si>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</si>
  <si>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</si>
  <si>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</si>
  <si>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</si>
  <si>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</si>
  <si>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</si>
  <si>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</si>
  <si>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</si>
  <si>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</si>
  <si>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</si>
  <si>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</si>
  <si>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</si>
  <si>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</si>
  <si>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</si>
  <si>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</si>
  <si>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</si>
  <si>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</si>
  <si>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</si>
  <si>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</si>
  <si>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</si>
  <si>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</si>
  <si>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</si>
  <si>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</si>
  <si>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</si>
  <si>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</si>
  <si>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</si>
  <si>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</si>
  <si>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</si>
  <si>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</si>
  <si>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</si>
  <si>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</si>
  <si>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</si>
  <si>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</si>
  <si>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</si>
  <si>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</si>
  <si>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</si>
  <si>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</si>
  <si>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</si>
  <si>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</si>
  <si>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</si>
  <si>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</si>
  <si>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</si>
  <si>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</si>
  <si>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</si>
  <si>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</si>
  <si>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</si>
  <si>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</si>
  <si>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</si>
  <si>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</si>
  <si>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</si>
  <si>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</si>
  <si>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</si>
  <si>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</si>
  <si>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</si>
  <si>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</si>
  <si>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</si>
  <si>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</si>
  <si>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</si>
  <si>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</si>
  <si>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</si>
  <si>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</si>
  <si>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</si>
  <si>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</si>
  <si>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</si>
  <si>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</si>
  <si>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</si>
  <si>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</si>
  <si>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</si>
  <si>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</si>
  <si>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</si>
  <si>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</si>
  <si>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</si>
  <si>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</si>
  <si>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</si>
  <si>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</si>
  <si>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</si>
  <si>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</si>
  <si>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</si>
  <si>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</si>
  <si>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</si>
  <si>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</si>
  <si>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</si>
  <si>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</si>
  <si>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</si>
  <si>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</si>
  <si>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</si>
  <si>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</si>
  <si>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</si>
  <si>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</si>
  <si>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</si>
  <si>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</si>
  <si>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</si>
  <si>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</si>
  <si>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</si>
  <si>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</si>
  <si>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</si>
  <si>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</si>
  <si>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</si>
  <si>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</si>
  <si>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</si>
  <si>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</si>
  <si>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</si>
  <si>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</si>
  <si>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</si>
  <si>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</si>
  <si>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</si>
  <si>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</si>
  <si>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</si>
  <si>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</si>
  <si>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</si>
  <si>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</si>
  <si>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</si>
  <si>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</si>
  <si>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</si>
  <si>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</si>
  <si>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</si>
  <si>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</si>
  <si>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</si>
  <si>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</si>
  <si>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</si>
  <si>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</si>
  <si>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</si>
  <si>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</si>
  <si>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</si>
  <si>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</si>
  <si>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</si>
  <si>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</si>
  <si>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</si>
  <si>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</si>
  <si>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</si>
  <si>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</si>
  <si>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</si>
  <si>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</si>
  <si>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</si>
  <si>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</si>
  <si>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</si>
  <si>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</si>
  <si>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</si>
  <si>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</si>
  <si>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</si>
  <si>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</si>
  <si>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</si>
  <si>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</si>
  <si>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</si>
  <si>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</si>
  <si>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</si>
  <si>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</si>
  <si>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</si>
  <si>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</si>
  <si>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</si>
  <si>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</si>
  <si>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</si>
  <si>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</si>
  <si>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</si>
  <si>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</si>
  <si>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</si>
  <si>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</si>
  <si>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</si>
  <si>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</si>
  <si>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</si>
  <si>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</si>
  <si>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</si>
  <si>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</si>
  <si>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</si>
  <si>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</si>
  <si>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</si>
  <si>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</si>
  <si>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</si>
  <si>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</si>
  <si>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</si>
  <si>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</si>
  <si>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</si>
  <si>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</si>
  <si>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</si>
  <si>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</si>
  <si>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</si>
  <si>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</si>
  <si>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</si>
  <si>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</si>
  <si>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</si>
  <si>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</si>
  <si>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</si>
  <si>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</si>
  <si>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</si>
  <si>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</si>
  <si>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</si>
  <si>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</si>
  <si>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</si>
  <si>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</si>
  <si>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</si>
  <si>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</si>
  <si>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</si>
  <si>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</si>
  <si>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</si>
  <si>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</si>
  <si>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</si>
  <si>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</si>
  <si>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</si>
  <si>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</si>
  <si>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</si>
  <si>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</si>
  <si>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</si>
  <si>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</si>
  <si>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</si>
  <si>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</si>
  <si>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</si>
  <si>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</si>
  <si>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</si>
  <si>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</si>
  <si>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</si>
  <si>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</si>
  <si>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</si>
  <si>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</si>
  <si>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</si>
  <si>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</si>
  <si>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</si>
  <si>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</si>
  <si>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</si>
  <si>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</si>
  <si>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</si>
  <si>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</si>
  <si>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</si>
  <si>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</si>
  <si>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</si>
  <si>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</si>
  <si>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</si>
  <si>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</si>
  <si>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</si>
  <si>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</si>
  <si>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</si>
  <si>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</si>
  <si>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</si>
  <si>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</si>
  <si>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</si>
  <si>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</si>
  <si>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</si>
  <si>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</si>
  <si>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</si>
  <si>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</si>
  <si>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</si>
  <si>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</si>
  <si>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</si>
  <si>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</si>
  <si>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</si>
  <si>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</si>
  <si>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</si>
  <si>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</si>
  <si>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</si>
  <si>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</si>
  <si>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</si>
  <si>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</si>
  <si>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</si>
  <si>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</si>
  <si>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</si>
  <si>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</si>
  <si>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</si>
  <si>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</si>
  <si>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</si>
  <si>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</si>
  <si>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</si>
  <si>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</si>
  <si>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</si>
  <si>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</si>
  <si>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</si>
  <si>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</si>
  <si>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</si>
  <si>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</si>
  <si>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</si>
  <si>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</si>
  <si>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</si>
  <si>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</si>
  <si>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</si>
  <si>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</si>
  <si>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</si>
  <si>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</si>
  <si>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</si>
  <si>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</si>
  <si>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</si>
  <si>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</si>
  <si>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</si>
  <si>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</si>
  <si>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</si>
  <si>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</si>
  <si>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</si>
  <si>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</si>
  <si>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</si>
  <si>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</si>
  <si>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</si>
  <si>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</si>
  <si>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</si>
  <si>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</si>
  <si>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</si>
  <si>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</si>
  <si>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</si>
  <si>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</si>
  <si>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</si>
  <si>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</si>
  <si>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</si>
  <si>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</si>
  <si>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</si>
  <si>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</si>
  <si>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</si>
  <si>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</si>
  <si>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</si>
  <si>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</si>
  <si>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</si>
  <si>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</si>
  <si>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</si>
  <si>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</si>
  <si>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</si>
  <si>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</si>
  <si>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</si>
  <si>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</si>
  <si>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</si>
  <si>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</si>
  <si>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</si>
  <si>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</si>
  <si>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</si>
  <si>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</si>
  <si>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</si>
  <si>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</si>
  <si>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</si>
  <si>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</si>
  <si>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</si>
  <si>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</si>
  <si>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</si>
  <si>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</si>
  <si>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</si>
  <si>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</si>
  <si>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</si>
  <si>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</si>
  <si>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</si>
  <si>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</si>
  <si>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</si>
  <si>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</si>
  <si>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</si>
  <si>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</si>
  <si>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</si>
  <si>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</si>
  <si>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</si>
  <si>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</si>
  <si>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</si>
  <si>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</si>
  <si>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</si>
  <si>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</si>
  <si>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</si>
  <si>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</si>
  <si>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</si>
  <si>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</si>
  <si>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</si>
  <si>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</si>
  <si>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</si>
  <si>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</si>
  <si>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</si>
  <si>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</si>
  <si>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</si>
  <si>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</si>
  <si>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</si>
  <si>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</si>
  <si>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</si>
  <si>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</si>
  <si>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</si>
  <si>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</si>
  <si>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</si>
  <si>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</si>
  <si>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</si>
  <si>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</si>
  <si>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</si>
  <si>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</si>
  <si>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</si>
  <si>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</si>
  <si>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</si>
  <si>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</si>
  <si>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</si>
  <si>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</si>
  <si>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</si>
  <si>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</si>
  <si>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</si>
  <si>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</si>
  <si>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</si>
  <si>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</si>
  <si>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</si>
  <si>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</si>
  <si>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</si>
  <si>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</si>
  <si>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</si>
  <si>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</si>
  <si>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</si>
  <si>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</si>
  <si>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</si>
  <si>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</si>
  <si>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</si>
  <si>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</si>
  <si>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</si>
  <si>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</si>
  <si>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</si>
  <si>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</si>
  <si>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</si>
  <si>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</si>
  <si>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</si>
  <si>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</si>
  <si>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</si>
  <si>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</si>
  <si>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</si>
  <si>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</si>
  <si>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</si>
  <si>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</si>
  <si>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</si>
  <si>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</si>
  <si>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</si>
  <si>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</si>
  <si>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</si>
  <si>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</si>
  <si>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</si>
  <si>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</si>
  <si>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</si>
  <si>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</si>
  <si>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</si>
  <si>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</si>
  <si>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</si>
  <si>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</si>
  <si>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</si>
  <si>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</si>
  <si>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</si>
  <si>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</si>
  <si>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</si>
  <si>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</si>
  <si>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</si>
  <si>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</si>
  <si>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</si>
  <si>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</si>
  <si>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</si>
  <si>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</si>
  <si>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</si>
  <si>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</si>
  <si>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</si>
  <si>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</si>
  <si>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</si>
  <si>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</si>
  <si>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</si>
  <si>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</si>
  <si>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</si>
  <si>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</si>
  <si>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</si>
  <si>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</si>
  <si>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</si>
  <si>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</si>
  <si>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</si>
  <si>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</si>
  <si>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</si>
  <si>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</si>
  <si>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</si>
  <si>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</si>
  <si>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</si>
  <si>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</si>
  <si>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</si>
  <si>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</si>
  <si>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</si>
  <si>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</si>
  <si>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</si>
  <si>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</si>
  <si>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</si>
  <si>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</si>
  <si>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</si>
  <si>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</si>
  <si>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</si>
  <si>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</si>
  <si>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</si>
  <si>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</si>
  <si>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</si>
  <si>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</si>
  <si>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</si>
  <si>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</si>
  <si>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</si>
  <si>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</si>
  <si>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</si>
  <si>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</si>
  <si>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</si>
  <si>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</si>
  <si>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</si>
  <si>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</si>
  <si>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</si>
  <si>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</si>
  <si>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</si>
  <si>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</si>
  <si>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</si>
  <si>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</si>
  <si>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</si>
  <si>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</si>
  <si>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</si>
  <si>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</si>
  <si>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</si>
  <si>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</si>
  <si>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</si>
  <si>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</si>
  <si>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</si>
  <si>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</si>
  <si>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</si>
  <si>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</si>
  <si>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</si>
  <si>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</si>
  <si>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</si>
  <si>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</si>
  <si>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</si>
  <si>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</si>
  <si>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</si>
  <si>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</si>
  <si>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</si>
  <si>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</si>
  <si>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</si>
  <si>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</si>
  <si>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</si>
  <si>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</si>
  <si>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</si>
  <si>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</si>
  <si>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</si>
  <si>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</si>
  <si>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</si>
  <si>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</si>
  <si>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</si>
  <si>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</si>
  <si>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</si>
  <si>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</si>
  <si>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</si>
  <si>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</si>
  <si>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</si>
  <si>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</si>
  <si>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</si>
  <si>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</si>
  <si>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</si>
  <si>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</si>
  <si>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</si>
  <si>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</si>
  <si>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</si>
  <si>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</si>
  <si>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</si>
  <si>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</si>
  <si>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</si>
  <si>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</si>
  <si>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</si>
  <si>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</si>
  <si>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</si>
  <si>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</si>
  <si>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</si>
  <si>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</si>
  <si>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</si>
  <si>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</si>
  <si>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</si>
  <si>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</si>
  <si>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</si>
  <si>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</si>
  <si>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</si>
  <si>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</si>
  <si>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</si>
  <si>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</si>
  <si>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</si>
  <si>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</si>
  <si>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</si>
  <si>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</si>
  <si>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</si>
  <si>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</si>
  <si>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</si>
  <si>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</si>
  <si>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</si>
  <si>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</si>
  <si>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</si>
  <si>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</si>
  <si>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</si>
  <si>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</si>
  <si>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</si>
  <si>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</si>
  <si>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</si>
  <si>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</si>
  <si>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</si>
  <si>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</si>
  <si>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</si>
  <si>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</si>
  <si>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</si>
  <si>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</si>
  <si>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</si>
  <si>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</si>
  <si>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</si>
  <si>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</si>
  <si>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</si>
  <si>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</si>
  <si>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</si>
  <si>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</si>
  <si>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</si>
  <si>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</si>
  <si>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</si>
  <si>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</si>
  <si>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</si>
  <si>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</si>
  <si>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</si>
  <si>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</si>
  <si>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</si>
  <si>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</si>
  <si>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</si>
  <si>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</si>
  <si>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</si>
  <si>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</si>
  <si>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</si>
  <si>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</si>
  <si>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</si>
  <si>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</si>
  <si>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</si>
  <si>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</si>
  <si>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</si>
  <si>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</si>
  <si>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</si>
  <si>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</si>
  <si>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</si>
  <si>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</si>
  <si>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</si>
  <si>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</si>
  <si>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</si>
  <si>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</si>
  <si>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</si>
  <si>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</si>
  <si>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</si>
  <si>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</si>
  <si>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</si>
  <si>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</si>
  <si>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</si>
  <si>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</si>
  <si>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</si>
  <si>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</si>
  <si>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</si>
  <si>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</si>
  <si>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</si>
  <si>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</si>
  <si>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</si>
  <si>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</si>
  <si>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</si>
  <si>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</si>
  <si>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</si>
  <si>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</si>
  <si>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</si>
  <si>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</si>
  <si>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</si>
  <si>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</si>
  <si>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</si>
  <si>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</si>
  <si>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</si>
  <si>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</si>
  <si>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</si>
  <si>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</si>
  <si>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</si>
  <si>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</si>
  <si>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</si>
  <si>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</si>
  <si>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</si>
  <si>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</si>
  <si>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</si>
  <si>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</si>
  <si>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</si>
  <si>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</si>
  <si>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</si>
  <si>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</si>
  <si>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</si>
  <si>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</si>
  <si>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</si>
  <si>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</si>
  <si>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</si>
  <si>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</si>
  <si>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</si>
  <si>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</si>
  <si>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</si>
  <si>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</si>
  <si>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</si>
  <si>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</si>
  <si>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</si>
  <si>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</si>
  <si>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</si>
  <si>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</si>
  <si>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</si>
  <si>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</si>
  <si>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</si>
  <si>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</si>
  <si>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</si>
  <si>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</si>
  <si>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</si>
  <si>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</si>
  <si>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</si>
  <si>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</si>
  <si>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</si>
  <si>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</si>
  <si>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</si>
  <si>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</si>
  <si>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</si>
  <si>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</si>
  <si>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</si>
  <si>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</si>
  <si>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</si>
  <si>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</si>
  <si>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</si>
  <si>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</si>
  <si>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</si>
  <si>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</si>
  <si>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</si>
  <si>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</si>
  <si>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</si>
  <si>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</si>
  <si>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</si>
  <si>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</si>
  <si>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</si>
  <si>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</si>
  <si>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</si>
  <si>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</si>
  <si>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</si>
  <si>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</si>
  <si>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</si>
  <si>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</si>
  <si>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</si>
  <si>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</si>
  <si>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</si>
  <si>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</si>
  <si>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</si>
  <si>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</si>
  <si>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</si>
  <si>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</si>
  <si>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</si>
  <si>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</si>
  <si>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</si>
  <si>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</si>
  <si>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</si>
  <si>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</si>
  <si>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</si>
  <si>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</si>
  <si>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</si>
  <si>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</si>
  <si>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</si>
  <si>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</si>
  <si>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</si>
  <si>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</si>
  <si>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</si>
  <si>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</si>
  <si>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</si>
  <si>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</si>
  <si>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</si>
  <si>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</si>
  <si>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</si>
  <si>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</si>
  <si>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</si>
  <si>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</si>
  <si>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</si>
  <si>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</si>
  <si>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</si>
  <si>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</si>
  <si>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</si>
  <si>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</si>
  <si>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</si>
  <si>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</si>
  <si>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</si>
  <si>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</si>
  <si>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</si>
  <si>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</si>
  <si>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</si>
  <si>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</si>
  <si>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</si>
  <si>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</si>
  <si>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</si>
  <si>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</si>
  <si>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</si>
  <si>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</si>
  <si>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</si>
  <si>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</si>
  <si>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</si>
  <si>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</si>
  <si>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</si>
  <si>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</si>
  <si>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</si>
  <si>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</si>
  <si>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</si>
  <si>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</si>
  <si>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</si>
  <si>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</si>
  <si>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</si>
  <si>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</si>
  <si>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</si>
  <si>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</si>
  <si>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</si>
  <si>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</si>
  <si>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</si>
  <si>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</si>
  <si>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</si>
  <si>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</si>
  <si>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</si>
  <si>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</si>
  <si>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</si>
  <si>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</si>
  <si>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</si>
  <si>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</si>
  <si>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</si>
  <si>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</si>
  <si>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</si>
  <si>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</si>
  <si>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</si>
  <si>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</si>
  <si>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</si>
  <si>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</si>
  <si>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</si>
  <si>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</si>
  <si>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</si>
  <si>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</si>
  <si>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</si>
  <si>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</si>
  <si>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</si>
  <si>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</si>
  <si>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</si>
  <si>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</si>
  <si>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</si>
  <si>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</si>
  <si>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</si>
  <si>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</si>
  <si>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</si>
  <si>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</si>
  <si>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</si>
  <si>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</si>
  <si>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</si>
  <si>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</si>
  <si>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</si>
  <si>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</si>
  <si>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</si>
  <si>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</si>
  <si>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</si>
  <si>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</si>
  <si>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</si>
  <si>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</si>
  <si>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</si>
  <si>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</si>
  <si>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</si>
  <si>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</si>
  <si>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</si>
  <si>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</si>
  <si>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</si>
  <si>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</si>
  <si>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</si>
  <si>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</si>
  <si>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</si>
  <si>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</si>
  <si>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</si>
  <si>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</si>
  <si>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</si>
  <si>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</si>
  <si>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</si>
  <si>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</si>
  <si>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</si>
  <si>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</si>
  <si>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</si>
  <si>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</si>
  <si>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</si>
  <si>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</si>
  <si>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</si>
  <si>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</si>
  <si>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</si>
  <si>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</si>
  <si>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</si>
  <si>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</si>
  <si>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</si>
  <si>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</si>
  <si>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</si>
  <si>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</si>
  <si>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</si>
  <si>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</si>
  <si>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</si>
  <si>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</si>
  <si>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</si>
  <si>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</si>
  <si>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</si>
  <si>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</si>
  <si>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</si>
  <si>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</si>
  <si>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</si>
  <si>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</si>
  <si>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</si>
  <si>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</si>
  <si>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</si>
  <si>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</si>
  <si>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</si>
  <si>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</si>
  <si>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</si>
  <si>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</si>
  <si>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</si>
  <si>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</si>
  <si>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</si>
  <si>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</si>
  <si>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</si>
  <si>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</si>
  <si>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</si>
  <si>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</si>
  <si>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</si>
  <si>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</si>
  <si>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</si>
  <si>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</si>
  <si>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</si>
  <si>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</si>
  <si>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</si>
  <si>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</si>
  <si>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</si>
  <si>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</si>
  <si>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</si>
  <si>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</si>
  <si>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</si>
  <si>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</si>
  <si>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</si>
  <si>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</si>
  <si>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</si>
  <si>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</si>
  <si>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</si>
  <si>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</si>
  <si>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</si>
  <si>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</si>
  <si>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</si>
  <si>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</si>
  <si>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</si>
  <si>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</si>
  <si>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</si>
  <si>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</si>
  <si>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</si>
  <si>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</si>
  <si>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</si>
  <si>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</si>
  <si>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</si>
  <si>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</si>
  <si>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</si>
  <si>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</si>
  <si>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</si>
  <si>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</si>
  <si>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</si>
  <si>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</si>
  <si>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</si>
  <si>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</si>
  <si>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</si>
  <si>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</si>
  <si>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</si>
  <si>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</si>
  <si>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</si>
  <si>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</si>
  <si>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</si>
  <si>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</si>
  <si>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</si>
  <si>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</si>
  <si>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</si>
  <si>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</si>
  <si>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</si>
  <si>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</si>
  <si>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</si>
  <si>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</si>
  <si>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</si>
  <si>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</si>
  <si>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</si>
  <si>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</si>
  <si>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</si>
  <si>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</si>
  <si>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</si>
  <si>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</si>
  <si>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</si>
  <si>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</si>
  <si>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</si>
  <si>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</si>
  <si>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</si>
  <si>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</si>
  <si>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</si>
  <si>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</si>
  <si>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</si>
  <si>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</si>
  <si>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</si>
  <si>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</si>
  <si>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</si>
  <si>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</si>
  <si>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</si>
  <si>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</si>
  <si>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</si>
  <si>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</si>
  <si>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</si>
  <si>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</si>
  <si>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</si>
  <si>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</si>
  <si>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</si>
  <si>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</si>
  <si>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</si>
  <si>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</si>
  <si>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</si>
  <si>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</si>
  <si>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</si>
  <si>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</si>
  <si>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</si>
  <si>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</si>
  <si>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</si>
  <si>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</si>
  <si>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</si>
  <si>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</si>
  <si>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</si>
  <si>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</si>
  <si>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</si>
  <si>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</si>
  <si>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</si>
  <si>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</si>
  <si>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</si>
  <si>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</si>
  <si>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</si>
  <si>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</si>
  <si>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</si>
  <si>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</si>
  <si>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</si>
  <si>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</si>
  <si>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</si>
  <si>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</si>
  <si>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</si>
  <si>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</si>
  <si>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</si>
  <si>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</si>
  <si>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</si>
  <si>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</si>
  <si>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</si>
  <si>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</si>
  <si>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</si>
  <si>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</si>
  <si>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</si>
  <si>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</si>
  <si>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</si>
  <si>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</si>
  <si>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</si>
  <si>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</si>
  <si>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</si>
  <si>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</si>
  <si>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</si>
  <si>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</si>
  <si>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</si>
  <si>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</si>
  <si>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</si>
  <si>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</si>
  <si>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</si>
  <si>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</si>
  <si>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</si>
  <si>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</si>
  <si>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</si>
  <si>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</si>
  <si>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</si>
  <si>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</si>
  <si>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</si>
  <si>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</si>
  <si>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</si>
  <si>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</si>
  <si>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</si>
  <si>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</si>
  <si>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</si>
  <si>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</si>
  <si>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</si>
  <si>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</si>
  <si>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</si>
  <si>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</si>
  <si>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</si>
  <si>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</si>
  <si>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</si>
  <si>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</si>
  <si>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</si>
  <si>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</si>
  <si>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</si>
  <si>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</si>
  <si>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</si>
  <si>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</si>
  <si>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</si>
  <si>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</si>
  <si>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</si>
  <si>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</si>
  <si>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</si>
  <si>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</si>
  <si>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</si>
  <si>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</si>
  <si>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</si>
  <si>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</si>
  <si>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</si>
  <si>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</si>
  <si>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</si>
  <si>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</si>
  <si>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</si>
  <si>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</si>
  <si>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</si>
  <si>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</si>
  <si>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</si>
  <si>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</si>
  <si>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</si>
  <si>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</si>
  <si>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</si>
  <si>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</si>
  <si>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</si>
  <si>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</si>
  <si>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</si>
  <si>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</si>
  <si>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</si>
  <si>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</si>
  <si>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</si>
  <si>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</si>
  <si>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</si>
  <si>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</si>
  <si>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</si>
  <si>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</si>
  <si>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</si>
  <si>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</si>
  <si>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</si>
  <si>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</si>
  <si>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</si>
  <si>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</si>
  <si>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</si>
  <si>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</si>
  <si>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</si>
  <si>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</si>
  <si>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</si>
  <si>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</si>
  <si>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</si>
  <si>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</si>
  <si>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</si>
  <si>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</si>
  <si>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</si>
  <si>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</si>
  <si>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</si>
  <si>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</si>
  <si>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</si>
  <si>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</si>
  <si>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</si>
  <si>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</si>
  <si>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</si>
  <si>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</si>
  <si>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</si>
  <si>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</si>
  <si>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</si>
  <si>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</si>
  <si>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</si>
  <si>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</si>
  <si>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</si>
  <si>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</si>
  <si>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</si>
  <si>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</si>
  <si>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</si>
  <si>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</si>
  <si>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</si>
  <si>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</si>
  <si>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</si>
  <si>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</si>
  <si>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</si>
  <si>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</si>
  <si>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</si>
  <si>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</si>
  <si>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</si>
  <si>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</si>
  <si>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</si>
  <si>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</si>
  <si>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</si>
  <si>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</si>
  <si>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</si>
  <si>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</si>
  <si>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</si>
  <si>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</si>
  <si>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</si>
  <si>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</si>
  <si>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</si>
  <si>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</si>
  <si>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</si>
  <si>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</si>
  <si>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</si>
  <si>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</si>
  <si>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</si>
  <si>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</si>
  <si>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</si>
  <si>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</si>
  <si>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</si>
  <si>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</si>
  <si>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</si>
  <si>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</si>
  <si>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</si>
  <si>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</si>
  <si>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</si>
  <si>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</si>
  <si>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</si>
  <si>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</si>
  <si>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</si>
  <si>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</si>
  <si>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</si>
  <si>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</si>
  <si>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</si>
  <si>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</si>
  <si>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</si>
  <si>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</si>
  <si>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</si>
  <si>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</si>
  <si>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</si>
  <si>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</si>
  <si>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</si>
  <si>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</si>
  <si>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</si>
  <si>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</si>
  <si>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</si>
  <si>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</si>
  <si>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</si>
  <si>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</si>
  <si>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</si>
  <si>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</si>
  <si>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</si>
  <si>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</si>
  <si>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</si>
  <si>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</si>
  <si>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</si>
  <si>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</si>
  <si>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</si>
  <si>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</si>
  <si>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</si>
  <si>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</si>
  <si>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</si>
  <si>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</si>
  <si>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</si>
  <si>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</si>
  <si>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</si>
  <si>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</si>
  <si>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</si>
  <si>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</si>
  <si>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</si>
  <si>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</si>
  <si>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</si>
  <si>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</si>
  <si>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</si>
  <si>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</si>
  <si>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</si>
  <si>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</si>
  <si>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</si>
  <si>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</si>
  <si>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</si>
  <si>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</si>
  <si>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</si>
  <si>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</si>
  <si>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</si>
  <si>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</si>
  <si>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</si>
  <si>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</si>
  <si>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</si>
  <si>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</si>
  <si>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</si>
  <si>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</si>
  <si>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</si>
  <si>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</si>
  <si>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</si>
  <si>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</si>
  <si>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</si>
  <si>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</si>
  <si>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</si>
  <si>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</si>
  <si>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</si>
  <si>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</si>
  <si>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</si>
  <si>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</si>
  <si>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</si>
  <si>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</si>
  <si>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</si>
  <si>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</si>
  <si>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</si>
  <si>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</si>
  <si>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</si>
  <si>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</si>
  <si>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</si>
  <si>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</si>
  <si>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</si>
  <si>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</si>
  <si>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</si>
  <si>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</si>
  <si>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</si>
  <si>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</si>
  <si>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</si>
  <si>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</si>
  <si>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</si>
  <si>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</si>
  <si>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</si>
  <si>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</si>
  <si>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</si>
  <si>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</si>
  <si>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</si>
  <si>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</si>
  <si>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</si>
  <si>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</si>
  <si>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</si>
  <si>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</si>
  <si>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</si>
  <si>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</si>
  <si>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</si>
  <si>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</si>
  <si>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</si>
  <si>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</si>
  <si>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</si>
  <si>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</si>
  <si>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</si>
  <si>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</si>
  <si>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</si>
  <si>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</si>
  <si>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</si>
  <si>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</si>
  <si>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</si>
  <si>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</si>
  <si>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</si>
  <si>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</si>
  <si>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</si>
  <si>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</si>
  <si>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</si>
  <si>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</si>
  <si>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</si>
  <si>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</si>
  <si>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</si>
  <si>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</si>
  <si>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</si>
  <si>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</si>
  <si>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</si>
  <si>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</si>
  <si>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</si>
  <si>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</si>
  <si>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</si>
  <si>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</si>
  <si>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</si>
  <si>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</si>
  <si>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</si>
  <si>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</si>
  <si>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</si>
  <si>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</si>
  <si>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</si>
  <si>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</si>
  <si>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</si>
  <si>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</si>
  <si>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</si>
  <si>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</si>
  <si>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</si>
  <si>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</si>
  <si>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</si>
  <si>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</si>
  <si>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</si>
  <si>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</si>
  <si>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</si>
  <si>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</si>
  <si>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</si>
  <si>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</si>
  <si>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</si>
  <si>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</si>
  <si>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</si>
  <si>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</si>
  <si>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</si>
  <si>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</si>
  <si>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</si>
  <si>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</si>
  <si>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</si>
  <si>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</si>
  <si>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</si>
  <si>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</si>
  <si>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</si>
  <si>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</si>
  <si>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</si>
  <si>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</si>
  <si>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</si>
  <si>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</si>
  <si>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</si>
  <si>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</si>
  <si>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</si>
  <si>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</si>
  <si>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</si>
  <si>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</si>
  <si>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</si>
  <si>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</si>
  <si>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</si>
  <si>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</si>
  <si>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</si>
  <si>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</si>
  <si>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</si>
  <si>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</si>
  <si>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</si>
  <si>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</si>
  <si>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</si>
  <si>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</si>
  <si>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</si>
  <si>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</si>
  <si>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</si>
  <si>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</si>
  <si>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</si>
  <si>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</si>
  <si>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</si>
  <si>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</si>
  <si>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</si>
  <si>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</si>
  <si>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</si>
  <si>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</si>
  <si>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</si>
  <si>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</si>
  <si>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</si>
  <si>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</si>
  <si>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</si>
  <si>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</si>
  <si>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</si>
  <si>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</si>
  <si>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</si>
  <si>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</si>
  <si>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</si>
  <si>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</si>
  <si>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</si>
  <si>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</si>
  <si>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</si>
  <si>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</si>
  <si>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</si>
  <si>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</si>
  <si>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</si>
  <si>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</si>
  <si>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</si>
  <si>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</si>
  <si>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</si>
  <si>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</si>
  <si>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</si>
  <si>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</si>
  <si>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</si>
  <si>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</si>
  <si>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</si>
  <si>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</si>
  <si>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</si>
  <si>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</si>
  <si>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</si>
  <si>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</si>
  <si>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</si>
  <si>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</si>
  <si>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</si>
  <si>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</si>
  <si>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</si>
  <si>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</si>
  <si>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</si>
  <si>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</si>
  <si>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</si>
  <si>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</si>
  <si>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</si>
  <si>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</si>
  <si>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</si>
  <si>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</si>
  <si>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</si>
  <si>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</si>
  <si>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</si>
  <si>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</si>
  <si>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</si>
  <si>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</si>
  <si>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</si>
  <si>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</si>
  <si>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</si>
  <si>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</si>
  <si>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</si>
  <si>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</si>
  <si>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</si>
  <si>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</si>
  <si>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</si>
  <si>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</si>
  <si>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</si>
  <si>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</si>
  <si>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</si>
  <si>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</si>
  <si>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</si>
  <si>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</si>
  <si>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</si>
  <si>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</si>
  <si>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</si>
  <si>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</si>
  <si>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</si>
  <si>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</si>
  <si>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</si>
  <si>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</si>
  <si>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</si>
  <si>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</si>
  <si>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</si>
  <si>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</si>
  <si>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</si>
  <si>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</si>
  <si>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</si>
  <si>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</si>
  <si>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</si>
  <si>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</si>
  <si>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</si>
  <si>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</si>
  <si>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</si>
  <si>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</si>
  <si>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</si>
  <si>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</si>
  <si>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</si>
  <si>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</si>
  <si>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</si>
  <si>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</si>
  <si>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</si>
  <si>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</si>
  <si>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</si>
  <si>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</si>
  <si>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</si>
  <si>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</si>
  <si>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</si>
  <si>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</si>
  <si>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</si>
  <si>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</si>
  <si>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</si>
  <si>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</si>
  <si>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</si>
  <si>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</si>
  <si>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</si>
  <si>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</si>
  <si>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</si>
  <si>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</si>
  <si>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</si>
  <si>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</si>
  <si>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</si>
  <si>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</si>
  <si>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</si>
  <si>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</si>
  <si>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</si>
  <si>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</si>
  <si>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</si>
  <si>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</si>
  <si>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</si>
  <si>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</si>
  <si>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</si>
  <si>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</si>
  <si>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</si>
  <si>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</si>
  <si>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</si>
  <si>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</si>
  <si>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</si>
  <si>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</si>
  <si>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</si>
  <si>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</si>
  <si>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</si>
  <si>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</si>
  <si>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</si>
  <si>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</si>
  <si>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</si>
  <si>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</si>
  <si>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</si>
  <si>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</si>
  <si>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</si>
  <si>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</si>
  <si>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</si>
  <si>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</si>
  <si>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</si>
  <si>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</si>
  <si>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</si>
  <si>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</si>
  <si>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</si>
  <si>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</si>
  <si>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</si>
  <si>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</si>
  <si>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</si>
  <si>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</si>
  <si>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</si>
  <si>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</si>
  <si>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</si>
  <si>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</si>
  <si>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</si>
  <si>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</si>
  <si>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</si>
  <si>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</si>
  <si>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</si>
  <si>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</si>
  <si>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</si>
  <si>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</si>
  <si>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</si>
  <si>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</si>
  <si>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</si>
  <si>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</si>
  <si>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</si>
  <si>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</si>
  <si>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</si>
  <si>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</si>
  <si>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</si>
  <si>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</si>
  <si>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</si>
  <si>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</si>
  <si>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</si>
  <si>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</si>
  <si>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</si>
  <si>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</si>
  <si>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</si>
  <si>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</si>
  <si>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</si>
  <si>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</si>
  <si>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</si>
  <si>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</si>
  <si>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</si>
  <si>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</si>
  <si>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</si>
  <si>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</si>
  <si>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</si>
  <si>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</si>
  <si>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</si>
  <si>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</si>
  <si>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</si>
  <si>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</si>
  <si>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</si>
  <si>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</si>
  <si>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</si>
  <si>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</si>
  <si>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</si>
  <si>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</si>
  <si>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</si>
  <si>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</si>
  <si>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</si>
  <si>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</si>
  <si>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</si>
  <si>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</si>
  <si>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</si>
  <si>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</si>
  <si>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</si>
  <si>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</si>
  <si>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</si>
  <si>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</si>
  <si>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</si>
  <si>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</si>
  <si>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</si>
  <si>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</si>
  <si>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</si>
  <si>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</si>
  <si>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</si>
  <si>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</si>
  <si>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</si>
  <si>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</si>
  <si>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</si>
  <si>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</si>
  <si>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</si>
  <si>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</si>
  <si>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</si>
  <si>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</si>
  <si>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</si>
  <si>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</si>
  <si>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</si>
  <si>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</si>
  <si>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</si>
  <si>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</si>
  <si>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</si>
  <si>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</si>
  <si>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</si>
  <si>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</si>
  <si>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</si>
  <si>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</si>
  <si>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</si>
  <si>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</si>
  <si>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</si>
  <si>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</si>
  <si>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</si>
  <si>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</si>
  <si>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</si>
  <si>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</si>
  <si>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</si>
  <si>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</si>
  <si>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</si>
  <si>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</si>
  <si>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</si>
  <si>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</si>
  <si>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</si>
  <si>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</si>
  <si>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</si>
  <si>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</si>
  <si>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</si>
  <si>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</si>
  <si>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</si>
  <si>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</si>
  <si>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</si>
  <si>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</si>
  <si>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</si>
  <si>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</si>
  <si>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</si>
  <si>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</si>
  <si>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</si>
  <si>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</si>
  <si>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</si>
  <si>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</si>
  <si>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</si>
  <si>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</si>
  <si>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</si>
  <si>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</si>
  <si>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</si>
  <si>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</si>
  <si>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</si>
  <si>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</si>
  <si>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</si>
  <si>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</si>
  <si>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</si>
  <si>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</si>
  <si>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</si>
  <si>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</si>
  <si>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</si>
  <si>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</si>
  <si>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</si>
  <si>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</si>
  <si>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</si>
  <si>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</si>
  <si>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</si>
  <si>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</si>
  <si>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</si>
  <si>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</si>
  <si>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</si>
  <si>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</si>
  <si>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</si>
  <si>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</si>
  <si>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</si>
  <si>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</si>
  <si>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</si>
  <si>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</si>
  <si>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</si>
  <si>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</si>
  <si>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</si>
  <si>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</si>
  <si>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</si>
  <si>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</si>
  <si>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</si>
  <si>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</si>
  <si>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</si>
  <si>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</si>
  <si>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</si>
  <si>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</si>
  <si>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</si>
  <si>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</si>
  <si>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</si>
  <si>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</si>
  <si>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</si>
  <si>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</si>
  <si>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</si>
  <si>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</si>
  <si>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</si>
  <si>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</si>
  <si>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</si>
  <si>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</si>
  <si>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</si>
  <si>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</si>
  <si>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</si>
  <si>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</si>
  <si>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</si>
  <si>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</si>
  <si>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</si>
  <si>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</si>
  <si>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</si>
  <si>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</si>
  <si>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</si>
  <si>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</si>
  <si>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</si>
  <si>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</si>
  <si>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</si>
  <si>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</si>
  <si>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</si>
  <si>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</si>
  <si>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</si>
  <si>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</si>
  <si>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</si>
  <si>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</si>
  <si>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</si>
  <si>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</si>
  <si>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</si>
  <si>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</si>
  <si>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</si>
  <si>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</si>
  <si>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</si>
  <si>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</si>
  <si>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</si>
  <si>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</si>
  <si>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</si>
  <si>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</si>
  <si>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</si>
  <si>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</si>
  <si>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</si>
  <si>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</si>
  <si>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</si>
  <si>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</si>
  <si>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</si>
  <si>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</si>
  <si>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</si>
  <si>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</si>
  <si>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</si>
  <si>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</si>
  <si>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</si>
  <si>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</si>
  <si>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</si>
  <si>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</si>
  <si>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</si>
  <si>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</si>
  <si>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</si>
  <si>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</si>
  <si>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</si>
  <si>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</si>
  <si>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</si>
  <si>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</si>
  <si>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</si>
  <si>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</si>
  <si>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</si>
  <si>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</si>
  <si>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</si>
  <si>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</si>
  <si>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</si>
  <si>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</si>
  <si>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</si>
  <si>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</si>
  <si>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</si>
  <si>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</si>
  <si>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</si>
  <si>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</si>
  <si>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</si>
  <si>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</si>
  <si>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</si>
  <si>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</si>
  <si>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</si>
  <si>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</si>
  <si>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</si>
  <si>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</si>
  <si>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</si>
  <si>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</si>
  <si>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</si>
  <si>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</si>
  <si>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</si>
  <si>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</si>
  <si>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</si>
  <si>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</si>
  <si>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</si>
  <si>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</si>
  <si>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</si>
  <si>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</si>
  <si>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</si>
  <si>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</si>
  <si>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</si>
  <si>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</si>
  <si>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</si>
  <si>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</si>
  <si>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</si>
  <si>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</si>
  <si>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</si>
  <si>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</si>
  <si>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</si>
  <si>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</si>
  <si>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</si>
  <si>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</si>
  <si>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</si>
  <si>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</si>
  <si>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</si>
  <si>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</si>
  <si>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</si>
  <si>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</si>
  <si>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</si>
  <si>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</si>
  <si>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</si>
  <si>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</si>
  <si>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</si>
  <si>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</si>
  <si>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</si>
  <si>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</si>
  <si>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</si>
  <si>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</si>
  <si>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</si>
  <si>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</si>
  <si>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</si>
  <si>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</si>
  <si>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</si>
  <si>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</si>
  <si>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</si>
  <si>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</si>
  <si>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</si>
  <si>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</si>
  <si>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</si>
  <si>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</si>
  <si>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</si>
  <si>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</si>
  <si>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</si>
  <si>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</si>
  <si>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</si>
  <si>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</si>
  <si>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</si>
  <si>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</si>
  <si>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</si>
  <si>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</si>
  <si>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</si>
  <si>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</si>
  <si>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</si>
  <si>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</si>
  <si>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</si>
  <si>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</si>
  <si>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</si>
  <si>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</si>
  <si>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</si>
  <si>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</si>
  <si>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</si>
  <si>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</si>
  <si>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</si>
  <si>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</si>
  <si>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</si>
  <si>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</si>
  <si>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</si>
  <si>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</si>
  <si>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</si>
  <si>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</si>
  <si>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</si>
  <si>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</si>
  <si>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</si>
  <si>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</si>
  <si>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</si>
  <si>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</si>
  <si>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</si>
  <si>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</si>
  <si>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</si>
  <si>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</si>
  <si>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</si>
  <si>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</si>
  <si>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</si>
  <si>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</si>
  <si>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</si>
  <si>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</si>
  <si>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</si>
  <si>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</si>
  <si>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</si>
  <si>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</si>
  <si>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</si>
  <si>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</si>
  <si>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</si>
  <si>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</si>
  <si>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</si>
  <si>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</si>
  <si>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</si>
  <si>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</si>
  <si>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</si>
  <si>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</si>
  <si>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</si>
  <si>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</si>
  <si>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</si>
  <si>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</si>
  <si>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</si>
  <si>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</si>
  <si>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</si>
  <si>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</si>
  <si>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</si>
  <si>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</si>
  <si>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</si>
  <si>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</si>
  <si>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</si>
  <si>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</si>
  <si>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</si>
  <si>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</si>
  <si>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</si>
  <si>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</si>
  <si>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</si>
  <si>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</si>
  <si>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</si>
  <si>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</si>
  <si>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</si>
  <si>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</si>
  <si>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</si>
  <si>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</si>
  <si>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</si>
  <si>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</si>
  <si>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</si>
  <si>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</si>
  <si>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</si>
  <si>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</si>
  <si>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</si>
  <si>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</si>
  <si>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</si>
  <si>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</si>
  <si>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</si>
  <si>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</si>
  <si>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</si>
  <si>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</si>
  <si>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</si>
  <si>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</si>
  <si>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</si>
  <si>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</si>
  <si>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</si>
  <si>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</si>
  <si>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</si>
  <si>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</si>
  <si>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</si>
  <si>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</si>
  <si>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</si>
  <si>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</si>
  <si>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</si>
  <si>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</si>
  <si>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</si>
  <si>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</si>
  <si>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</si>
  <si>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</si>
  <si>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</si>
  <si>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</si>
  <si>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</si>
  <si>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</si>
  <si>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</si>
  <si>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</si>
  <si>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</si>
  <si>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</si>
  <si>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</si>
  <si>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</si>
  <si>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</si>
  <si>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</si>
  <si>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</si>
  <si>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</si>
  <si>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</si>
  <si>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</si>
  <si>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</si>
  <si>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</si>
  <si>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</si>
  <si>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</si>
  <si>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</si>
  <si>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</si>
  <si>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</si>
  <si>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</si>
  <si>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</si>
  <si>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</si>
  <si>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</si>
  <si>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</si>
  <si>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</si>
  <si>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</si>
  <si>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</si>
  <si>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</si>
  <si>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</si>
  <si>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</si>
  <si>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</si>
  <si>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</si>
  <si>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</si>
  <si>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</si>
  <si>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</si>
  <si>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</si>
  <si>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</si>
  <si>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</si>
  <si>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</si>
  <si>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</si>
  <si>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</si>
  <si>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</si>
  <si>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</si>
  <si>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</si>
  <si>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</si>
  <si>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</si>
  <si>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</si>
  <si>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</si>
  <si>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</si>
  <si>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</si>
  <si>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</si>
  <si>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</si>
  <si>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</si>
  <si>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</si>
  <si>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</si>
  <si>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</si>
  <si>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</si>
  <si>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</si>
  <si>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</si>
  <si>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</si>
  <si>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</si>
  <si>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</si>
  <si>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</si>
  <si>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</si>
  <si>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</si>
  <si>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</si>
  <si>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</si>
  <si>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</si>
  <si>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</si>
  <si>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</si>
  <si>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</si>
  <si>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</si>
  <si>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</si>
  <si>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</si>
  <si>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</si>
  <si>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</si>
  <si>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</si>
  <si>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</si>
  <si>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</si>
  <si>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</si>
  <si>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</si>
  <si>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</si>
  <si>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</si>
  <si>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</si>
  <si>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</si>
  <si>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</si>
  <si>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</si>
  <si>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</si>
  <si>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</si>
  <si>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</si>
  <si>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</si>
  <si>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</si>
  <si>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</si>
  <si>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</si>
  <si>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</si>
  <si>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</si>
  <si>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</si>
  <si>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</si>
  <si>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</si>
  <si>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</si>
  <si>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</si>
  <si>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</si>
  <si>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</si>
  <si>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</si>
  <si>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</si>
  <si>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</si>
  <si>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</si>
  <si>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</si>
  <si>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</si>
  <si>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</si>
  <si>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</si>
  <si>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</si>
  <si>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</si>
  <si>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</si>
  <si>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</si>
  <si>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</si>
  <si>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</si>
  <si>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</si>
  <si>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</si>
  <si>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</si>
  <si>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</si>
  <si>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</si>
  <si>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</si>
  <si>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</si>
  <si>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</si>
  <si>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</si>
  <si>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</si>
  <si>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</si>
  <si>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</si>
  <si>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</si>
  <si>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</si>
  <si>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</si>
  <si>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</si>
  <si>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</si>
  <si>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</si>
  <si>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</si>
  <si>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</si>
  <si>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</si>
  <si>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</si>
  <si>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</si>
  <si>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</si>
  <si>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</si>
  <si>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</si>
  <si>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</si>
  <si>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</si>
  <si>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</si>
  <si>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</si>
  <si>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</si>
  <si>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</si>
  <si>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</si>
  <si>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</si>
  <si>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</si>
  <si>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</si>
  <si>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</si>
  <si>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</si>
  <si>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</si>
  <si>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</si>
  <si>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</si>
  <si>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</si>
  <si>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</si>
  <si>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</si>
  <si>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</si>
  <si>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</si>
  <si>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</si>
  <si>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</si>
  <si>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</si>
  <si>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</si>
  <si>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</si>
  <si>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</si>
  <si>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</si>
  <si>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</si>
  <si>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</si>
  <si>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</si>
  <si>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</si>
  <si>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</si>
  <si>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</si>
  <si>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</si>
  <si>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</si>
  <si>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</si>
  <si>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</si>
  <si>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</si>
  <si>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</si>
  <si>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</si>
  <si>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</si>
  <si>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</si>
  <si>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</si>
  <si>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</si>
  <si>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</si>
  <si>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</si>
  <si>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</si>
  <si>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</si>
  <si>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</si>
  <si>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</si>
  <si>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</si>
  <si>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</si>
  <si>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</si>
  <si>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</si>
  <si>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</si>
  <si>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</si>
  <si>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</si>
  <si>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</si>
  <si>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</si>
  <si>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</si>
  <si>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</si>
  <si>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</si>
  <si>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</si>
  <si>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</si>
  <si>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</si>
  <si>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</si>
  <si>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</si>
  <si>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</si>
  <si>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</si>
  <si>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</si>
  <si>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</si>
  <si>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</si>
  <si>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</si>
  <si>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</si>
  <si>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</si>
  <si>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</si>
  <si>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</si>
  <si>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</si>
  <si>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</si>
  <si>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</si>
  <si>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</si>
  <si>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</si>
  <si>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</si>
  <si>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</si>
  <si>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</si>
  <si>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</si>
  <si>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</si>
  <si>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</si>
  <si>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</si>
  <si>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</si>
  <si>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</si>
  <si>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</si>
  <si>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</si>
  <si>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</si>
  <si>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</si>
  <si>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</si>
  <si>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</si>
  <si>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</si>
  <si>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</si>
  <si>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</si>
  <si>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</si>
  <si>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</si>
  <si>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</si>
  <si>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</si>
  <si>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</si>
  <si>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</si>
  <si>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</si>
  <si>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</si>
  <si>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</si>
  <si>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</si>
  <si>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</si>
  <si>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</si>
  <si>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</si>
  <si>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</si>
  <si>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</si>
  <si>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</si>
  <si>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</si>
  <si>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</si>
  <si>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</si>
  <si>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</si>
  <si>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</si>
  <si>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</si>
  <si>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</si>
  <si>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</si>
  <si>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</si>
  <si>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</si>
  <si>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</si>
  <si>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</si>
  <si>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</si>
  <si>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</si>
  <si>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</si>
  <si>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</si>
  <si>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</si>
  <si>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</si>
  <si>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</si>
  <si>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</si>
  <si>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</si>
  <si>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</si>
  <si>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</si>
  <si>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</si>
  <si>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</si>
  <si>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</si>
  <si>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</si>
  <si>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</si>
  <si>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</si>
  <si>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</si>
  <si>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</si>
  <si>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</si>
  <si>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</si>
  <si>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</si>
  <si>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</si>
  <si>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</si>
  <si>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</si>
  <si>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</si>
  <si>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</si>
  <si>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</si>
  <si>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</si>
  <si>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</si>
  <si>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</si>
  <si>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</si>
  <si>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</si>
  <si>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</si>
  <si>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</si>
  <si>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</si>
  <si>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</si>
  <si>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</si>
  <si>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</si>
  <si>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</si>
  <si>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</si>
  <si>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</si>
  <si>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</si>
  <si>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</si>
  <si>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</si>
  <si>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</si>
  <si>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</si>
  <si>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</si>
  <si>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</si>
  <si>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</si>
  <si>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</si>
  <si>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</si>
  <si>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</si>
  <si>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</si>
  <si>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</si>
  <si>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</si>
  <si>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</si>
  <si>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</si>
  <si>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</si>
  <si>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</si>
  <si>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</si>
  <si>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</si>
  <si>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</si>
  <si>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</si>
  <si>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</si>
  <si>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</si>
  <si>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</si>
  <si>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</si>
  <si>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</si>
  <si>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</si>
  <si>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</si>
  <si>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</si>
  <si>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</si>
  <si>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</si>
  <si>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</si>
  <si>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</si>
  <si>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</si>
  <si>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</si>
  <si>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</si>
  <si>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</si>
  <si>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</si>
  <si>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</si>
  <si>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</si>
  <si>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</si>
  <si>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</si>
  <si>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</si>
  <si>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</si>
  <si>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</si>
  <si>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</si>
  <si>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</si>
  <si>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</si>
  <si>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</si>
  <si>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</si>
  <si>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</si>
  <si>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</si>
  <si>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</si>
  <si>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</si>
  <si>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</si>
  <si>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</si>
  <si>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</si>
  <si>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</si>
  <si>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</si>
  <si>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</si>
  <si>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</si>
  <si>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</si>
  <si>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</si>
  <si>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</si>
  <si>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</si>
  <si>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</si>
  <si>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</si>
  <si>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</si>
  <si>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</si>
  <si>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</si>
  <si>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</si>
  <si>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</si>
  <si>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</si>
  <si>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</si>
  <si>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</si>
  <si>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</si>
  <si>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</si>
  <si>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</si>
  <si>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</si>
  <si>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</si>
  <si>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</si>
  <si>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</si>
  <si>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</si>
  <si>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</si>
  <si>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</si>
  <si>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</si>
  <si>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</si>
  <si>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</si>
  <si>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</si>
  <si>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</si>
  <si>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</si>
  <si>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</si>
  <si>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</si>
  <si>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</si>
  <si>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</si>
  <si>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</si>
  <si>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</si>
  <si>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</si>
  <si>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</si>
  <si>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</si>
  <si>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</si>
  <si>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</si>
  <si>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</si>
  <si>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</si>
  <si>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</si>
  <si>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</si>
  <si>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</si>
  <si>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</si>
  <si>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</si>
  <si>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</si>
  <si>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</si>
  <si>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</si>
  <si>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</si>
  <si>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</si>
  <si>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</si>
  <si>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</si>
  <si>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</si>
  <si>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</si>
  <si>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</si>
  <si>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</si>
  <si>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</si>
  <si>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</si>
  <si>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</si>
  <si>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</si>
  <si>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</si>
  <si>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</si>
  <si>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</si>
  <si>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</si>
  <si>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</si>
  <si>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</si>
  <si>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</si>
  <si>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</si>
  <si>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</si>
  <si>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</si>
  <si>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</si>
  <si>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</si>
  <si>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</si>
  <si>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</si>
  <si>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</si>
  <si>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</si>
  <si>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</si>
  <si>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</si>
  <si>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</si>
  <si>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</si>
  <si>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</si>
  <si>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</si>
  <si>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</si>
  <si>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</si>
  <si>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</si>
  <si>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</si>
  <si>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</si>
  <si>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</si>
  <si>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</si>
  <si>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</si>
  <si>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</si>
  <si>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</si>
  <si>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</si>
  <si>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</si>
  <si>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</si>
  <si>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</si>
  <si>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</si>
  <si>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</si>
  <si>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</si>
  <si>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</si>
  <si>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</si>
  <si>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</si>
  <si>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</si>
  <si>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</si>
  <si>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</si>
  <si>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</si>
  <si>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</si>
  <si>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</si>
  <si>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</si>
  <si>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</si>
  <si>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</si>
  <si>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</si>
  <si>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</si>
  <si>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</si>
  <si>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</si>
  <si>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</si>
  <si>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</si>
  <si>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</si>
  <si>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</si>
  <si>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</si>
  <si>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</si>
  <si>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</si>
  <si>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</si>
  <si>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</si>
  <si>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</si>
  <si>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</si>
  <si>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</si>
  <si>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</si>
  <si>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</si>
  <si>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</si>
  <si>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</si>
  <si>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</si>
  <si>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</si>
  <si>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</si>
  <si>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</si>
  <si>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</si>
  <si>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</si>
  <si>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</si>
  <si>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</si>
  <si>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</si>
  <si>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</si>
  <si>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</si>
  <si>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</si>
  <si>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</si>
  <si>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</si>
  <si>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</si>
  <si>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</si>
  <si>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</si>
  <si>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</si>
  <si>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</si>
  <si>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</si>
  <si>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</si>
  <si>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</si>
  <si>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</si>
  <si>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</si>
  <si>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</si>
  <si>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</si>
  <si>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</si>
  <si>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</si>
  <si>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</si>
  <si>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</si>
  <si>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</si>
  <si>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</si>
  <si>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</si>
  <si>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</si>
  <si>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</si>
  <si>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</si>
  <si>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</si>
  <si>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</si>
  <si>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</si>
  <si>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</si>
  <si>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</si>
  <si>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</si>
  <si>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</si>
  <si>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</si>
  <si>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</si>
  <si>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</si>
  <si>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</si>
  <si>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</si>
  <si>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</si>
  <si>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</si>
  <si>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</si>
  <si>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</si>
  <si>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</si>
  <si>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</si>
  <si>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</si>
  <si>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</si>
  <si>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</si>
  <si>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</si>
  <si>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</si>
  <si>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</si>
  <si>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</si>
  <si>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</si>
  <si>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</si>
  <si>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</si>
  <si>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</si>
  <si>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</si>
  <si>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</si>
  <si>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</si>
  <si>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</si>
  <si>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</si>
  <si>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</si>
  <si>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</si>
  <si>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</si>
  <si>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</si>
  <si>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</si>
  <si>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</si>
  <si>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</si>
  <si>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</si>
  <si>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</si>
  <si>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</si>
  <si>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</si>
  <si>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</si>
  <si>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</si>
  <si>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</si>
  <si>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</si>
  <si>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</si>
  <si>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</si>
  <si>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</si>
  <si>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</si>
  <si>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</si>
  <si>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</si>
  <si>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</si>
  <si>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</si>
  <si>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</si>
  <si>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</si>
  <si>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</si>
  <si>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</si>
  <si>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</si>
  <si>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</si>
  <si>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</si>
  <si>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</si>
  <si>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</si>
  <si>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</si>
  <si>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</si>
  <si>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</si>
  <si>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</si>
  <si>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</si>
  <si>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</si>
  <si>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</si>
  <si>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</si>
  <si>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</si>
  <si>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</si>
  <si>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</si>
  <si>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</si>
  <si>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</si>
  <si>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</si>
  <si>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</si>
  <si>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</si>
  <si>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</si>
  <si>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</si>
  <si>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</si>
  <si>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</si>
  <si>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</si>
  <si>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</si>
  <si>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</si>
  <si>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</si>
  <si>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</si>
  <si>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</si>
  <si>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</si>
  <si>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</si>
  <si>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</si>
  <si>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</si>
  <si>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</si>
  <si>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</si>
  <si>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</si>
  <si>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</si>
  <si>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</si>
  <si>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</si>
  <si>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</si>
  <si>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</si>
  <si>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</si>
  <si>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</si>
  <si>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</si>
  <si>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</si>
  <si>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</si>
  <si>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</si>
  <si>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</si>
  <si>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</si>
  <si>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</si>
  <si>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</si>
  <si>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</si>
  <si>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</si>
  <si>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</si>
  <si>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</si>
  <si>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</si>
  <si>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</si>
  <si>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</si>
  <si>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</si>
  <si>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</si>
  <si>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</si>
  <si>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</si>
  <si>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</si>
  <si>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</si>
  <si>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</si>
  <si>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</si>
  <si>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</si>
  <si>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</si>
  <si>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</si>
  <si>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</si>
  <si>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</si>
  <si>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</si>
  <si>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</si>
  <si>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</si>
  <si>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</si>
  <si>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</si>
  <si>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</si>
  <si>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</si>
  <si>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</si>
  <si>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</si>
  <si>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</si>
  <si>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</si>
  <si>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</si>
  <si>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</si>
  <si>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</si>
  <si>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</si>
  <si>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</si>
  <si>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</si>
  <si>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</si>
  <si>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</si>
  <si>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</si>
  <si>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</si>
  <si>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</si>
  <si>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</si>
  <si>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</si>
  <si>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</si>
  <si>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</si>
  <si>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</si>
  <si>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</si>
  <si>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</si>
  <si>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</si>
  <si>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</si>
  <si>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</si>
  <si>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</si>
  <si>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</si>
  <si>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</si>
  <si>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</si>
  <si>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</si>
  <si>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</si>
  <si>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</si>
  <si>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</si>
  <si>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</si>
  <si>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</si>
  <si>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</si>
  <si>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</si>
  <si>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</si>
  <si>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</si>
  <si>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</si>
  <si>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</si>
  <si>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</si>
  <si>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</si>
  <si>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</si>
  <si>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</si>
  <si>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</si>
  <si>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</si>
  <si>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</si>
  <si>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</si>
  <si>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</si>
  <si>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</si>
  <si>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</si>
  <si>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</si>
  <si>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</si>
  <si>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</si>
  <si>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</si>
  <si>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</si>
  <si>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</si>
  <si>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</si>
  <si>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</si>
  <si>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</si>
  <si>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</si>
  <si>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</si>
  <si>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</si>
  <si>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</si>
  <si>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</si>
  <si>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</si>
  <si>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</si>
  <si>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</si>
  <si>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</si>
  <si>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</si>
  <si>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</si>
  <si>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</si>
  <si>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</si>
  <si>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</si>
  <si>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</si>
  <si>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</si>
  <si>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</si>
  <si>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</si>
  <si>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</si>
  <si>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</si>
  <si>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</si>
  <si>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</si>
  <si>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</si>
  <si>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</si>
  <si>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</si>
  <si>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</si>
  <si>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</si>
  <si>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</si>
  <si>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</si>
  <si>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</si>
  <si>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</si>
  <si>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</si>
  <si>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</si>
  <si>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</si>
  <si>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</si>
  <si>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</si>
  <si>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</si>
  <si>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</si>
  <si>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</si>
  <si>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</si>
  <si>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</si>
  <si>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</si>
  <si>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</si>
  <si>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</si>
  <si>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</si>
  <si>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</si>
  <si>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</si>
  <si>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</si>
  <si>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</si>
  <si>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</si>
  <si>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</si>
  <si>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</si>
  <si>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</si>
  <si>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</si>
  <si>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</si>
  <si>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</si>
  <si>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</si>
  <si>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</si>
  <si>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</si>
  <si>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</si>
  <si>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</si>
  <si>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</si>
  <si>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</si>
  <si>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</si>
  <si>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</si>
  <si>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</si>
  <si>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</si>
  <si>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</si>
  <si>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</si>
  <si>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</si>
  <si>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</si>
  <si>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</si>
  <si>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</si>
  <si>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</si>
  <si>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</si>
  <si>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</si>
  <si>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</si>
  <si>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</si>
  <si>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</si>
  <si>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</si>
  <si>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</si>
  <si>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</si>
  <si>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</si>
  <si>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</si>
  <si>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</si>
  <si>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</si>
  <si>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</si>
  <si>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</si>
  <si>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</si>
  <si>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</si>
  <si>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</si>
  <si>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</si>
  <si>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</si>
  <si>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</si>
  <si>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</si>
  <si>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</si>
  <si>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</si>
  <si>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</si>
  <si>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</si>
  <si>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</si>
  <si>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</si>
  <si>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</si>
  <si>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</si>
  <si>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</si>
  <si>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</si>
  <si>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</si>
  <si>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</si>
  <si>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</si>
  <si>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</si>
  <si>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</si>
  <si>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</si>
  <si>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</si>
  <si>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</si>
  <si>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</si>
  <si>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</si>
  <si>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</si>
  <si>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</si>
  <si>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</si>
  <si>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</si>
  <si>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</si>
  <si>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</si>
  <si>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</si>
  <si>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</si>
  <si>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</si>
  <si>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</si>
  <si>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</si>
  <si>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</si>
  <si>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</si>
  <si>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</si>
  <si>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</si>
  <si>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</si>
  <si>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</si>
  <si>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</si>
  <si>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</si>
  <si>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</si>
  <si>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</si>
  <si>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</si>
  <si>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</si>
  <si>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</si>
  <si>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</si>
  <si>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</si>
  <si>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</si>
  <si>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</si>
  <si>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</si>
  <si>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</si>
  <si>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</si>
  <si>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</si>
  <si>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</si>
  <si>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</si>
  <si>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</si>
  <si>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</si>
  <si>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</si>
  <si>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</si>
  <si>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</si>
  <si>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</si>
  <si>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</si>
  <si>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</si>
  <si>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</si>
  <si>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</si>
  <si>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</si>
  <si>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</si>
  <si>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</si>
  <si>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</si>
  <si>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</si>
  <si>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</si>
  <si>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</si>
  <si>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</si>
  <si>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</si>
  <si>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</si>
  <si>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</si>
  <si>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</si>
  <si>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</si>
  <si>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</si>
  <si>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</si>
  <si>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</si>
  <si>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</si>
  <si>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</si>
  <si>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</si>
  <si>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</si>
  <si>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</si>
  <si>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</si>
  <si>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</si>
  <si>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</si>
  <si>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</si>
  <si>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</si>
  <si>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</si>
  <si>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</si>
  <si>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</si>
  <si>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</si>
  <si>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</si>
  <si>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</si>
  <si>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</si>
  <si>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</si>
  <si>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</si>
  <si>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</si>
  <si>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</si>
  <si>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</si>
  <si>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</si>
  <si>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</si>
  <si>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</si>
  <si>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</si>
  <si>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</si>
  <si>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</si>
  <si>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</si>
  <si>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</si>
  <si>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</si>
  <si>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</si>
  <si>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</si>
  <si>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</si>
  <si>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</si>
  <si>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</si>
  <si>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</si>
  <si>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</si>
  <si>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</si>
  <si>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</si>
  <si>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</si>
  <si>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</si>
  <si>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</si>
  <si>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</si>
  <si>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</si>
  <si>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</si>
  <si>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</si>
  <si>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</si>
  <si>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</si>
  <si>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</si>
  <si>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</si>
  <si>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</si>
  <si>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</si>
  <si>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</si>
  <si>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</si>
  <si>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</si>
  <si>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</si>
  <si>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</si>
  <si>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</si>
  <si>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</si>
  <si>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</si>
  <si>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</si>
  <si>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</si>
  <si>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</si>
  <si>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</si>
  <si>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</si>
  <si>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</si>
  <si>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</si>
  <si>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</si>
  <si>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</si>
  <si>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</si>
  <si>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</si>
  <si>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</si>
  <si>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</si>
  <si>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</si>
  <si>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</si>
  <si>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</si>
  <si>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</si>
  <si>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</si>
  <si>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</si>
  <si>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</si>
  <si>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</si>
  <si>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</si>
  <si>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</si>
  <si>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</si>
  <si>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</si>
  <si>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</si>
  <si>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</si>
  <si>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</si>
  <si>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</si>
  <si>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</si>
  <si>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</si>
  <si>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</si>
  <si>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</si>
  <si>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</si>
  <si>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</si>
  <si>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</si>
  <si>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</si>
  <si>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</si>
  <si>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</si>
  <si>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</si>
  <si>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</si>
  <si>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</si>
  <si>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</si>
  <si>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</si>
  <si>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</si>
  <si>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</si>
  <si>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</si>
  <si>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</si>
  <si>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</si>
  <si>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</si>
  <si>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</si>
  <si>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</si>
  <si>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</si>
  <si>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</si>
  <si>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</si>
  <si>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</si>
  <si>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</si>
  <si>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</si>
  <si>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</si>
  <si>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</si>
  <si>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</si>
  <si>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</si>
  <si>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</si>
  <si>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</si>
  <si>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</si>
  <si>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</si>
  <si>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</si>
  <si>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</si>
  <si>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</si>
  <si>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</si>
  <si>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</si>
  <si>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</si>
  <si>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</si>
  <si>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</si>
  <si>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</si>
  <si>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</si>
  <si>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</si>
  <si>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</si>
  <si>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</si>
  <si>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</si>
  <si>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</si>
  <si>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</si>
  <si>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</si>
  <si>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</si>
  <si>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</si>
  <si>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</si>
  <si>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</si>
  <si>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</si>
  <si>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</si>
  <si>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</si>
  <si>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</si>
  <si>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</si>
  <si>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</si>
  <si>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</si>
  <si>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</si>
  <si>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</si>
  <si>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</si>
  <si>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</si>
  <si>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</si>
  <si>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</si>
  <si>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</si>
  <si>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</si>
  <si>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</si>
  <si>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</si>
  <si>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</si>
  <si>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</si>
  <si>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</si>
  <si>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</si>
  <si>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</si>
  <si>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</si>
  <si>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</si>
  <si>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</si>
  <si>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</si>
  <si>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</si>
  <si>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</si>
  <si>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</si>
  <si>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</si>
  <si>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</si>
  <si>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</si>
  <si>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</si>
  <si>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</si>
  <si>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</si>
  <si>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</si>
  <si>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</si>
  <si>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</si>
  <si>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</si>
  <si>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</si>
  <si>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</si>
  <si>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</si>
  <si>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</si>
  <si>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</si>
  <si>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</si>
  <si>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</si>
  <si>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</si>
  <si>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</si>
  <si>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</si>
  <si>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</si>
  <si>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</si>
  <si>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</si>
  <si>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</si>
  <si>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</si>
  <si>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</si>
  <si>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</si>
  <si>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</si>
  <si>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</si>
  <si>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</si>
  <si>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</si>
  <si>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</si>
  <si>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</si>
  <si>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</si>
  <si>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</si>
  <si>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</si>
  <si>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</si>
  <si>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</si>
  <si>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</si>
  <si>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</si>
  <si>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</si>
  <si>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</si>
  <si>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</si>
  <si>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</si>
  <si>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</si>
  <si>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</si>
  <si>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</si>
  <si>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</si>
  <si>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</si>
  <si>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</si>
  <si>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</si>
  <si>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</si>
  <si>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</si>
  <si>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</si>
  <si>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</si>
  <si>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</si>
  <si>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</si>
  <si>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</si>
  <si>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</si>
  <si>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</si>
  <si>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</si>
  <si>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</si>
  <si>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</si>
  <si>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</si>
  <si>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</si>
  <si>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</si>
  <si>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</si>
  <si>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</si>
  <si>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</si>
  <si>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</si>
  <si>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</si>
  <si>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</si>
  <si>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</si>
  <si>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</si>
  <si>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</si>
  <si>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</si>
  <si>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</si>
  <si>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</si>
  <si>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</si>
  <si>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</si>
  <si>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</si>
  <si>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</si>
  <si>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</si>
  <si>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</si>
  <si>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</si>
  <si>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</si>
  <si>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</si>
  <si>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</si>
  <si>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</si>
  <si>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</si>
  <si>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</si>
  <si>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</si>
  <si>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</si>
  <si>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</si>
  <si>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</si>
  <si>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</si>
  <si>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</si>
  <si>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</si>
  <si>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</si>
  <si>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</si>
  <si>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</si>
  <si>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</si>
  <si>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</si>
  <si>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</si>
  <si>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</si>
  <si>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</si>
  <si>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</si>
  <si>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</si>
  <si>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</si>
  <si>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</si>
  <si>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</si>
  <si>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</si>
  <si>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</si>
  <si>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</si>
  <si>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</si>
  <si>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</si>
  <si>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</si>
  <si>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</si>
  <si>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</si>
  <si>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</si>
  <si>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</si>
  <si>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</si>
  <si>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</si>
  <si>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</si>
  <si>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</si>
  <si>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</si>
  <si>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</si>
  <si>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</si>
  <si>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</si>
  <si>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</si>
  <si>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</si>
  <si>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</si>
  <si>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</si>
  <si>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</si>
  <si>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</si>
  <si>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</si>
  <si>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</si>
  <si>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</si>
  <si>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</si>
  <si>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</si>
  <si>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</si>
  <si>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</si>
  <si>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</si>
  <si>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</si>
  <si>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</si>
  <si>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</si>
  <si>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</si>
  <si>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</si>
  <si>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</si>
  <si>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</si>
  <si>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</si>
  <si>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</si>
  <si>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</si>
  <si>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</si>
  <si>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</si>
  <si>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</si>
  <si>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</si>
  <si>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</si>
  <si>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</si>
  <si>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</si>
  <si>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</si>
  <si>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</si>
  <si>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</si>
  <si>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</si>
  <si>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</si>
  <si>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</si>
  <si>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</si>
  <si>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</si>
  <si>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</si>
  <si>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</si>
  <si>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</si>
  <si>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</si>
  <si>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</si>
  <si>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</si>
  <si>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</si>
  <si>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</si>
  <si>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</si>
  <si>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</si>
  <si>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</si>
  <si>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</si>
  <si>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</si>
  <si>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</si>
  <si>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</si>
  <si>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</si>
  <si>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</si>
  <si>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</si>
  <si>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</si>
  <si>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</si>
  <si>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</si>
  <si>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</si>
  <si>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</si>
  <si>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</si>
  <si>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</si>
  <si>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</si>
  <si>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</si>
  <si>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</si>
  <si>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</si>
  <si>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</si>
  <si>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</si>
  <si>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</si>
  <si>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</si>
  <si>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</si>
  <si>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</si>
  <si>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</si>
  <si>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</si>
  <si>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</si>
  <si>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</si>
  <si>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</si>
  <si>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</si>
  <si>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</si>
  <si>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</si>
  <si>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</si>
  <si>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</si>
  <si>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</si>
  <si>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</si>
  <si>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</si>
  <si>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</si>
  <si>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</si>
  <si>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</si>
  <si>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</si>
  <si>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</si>
  <si>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</si>
  <si>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</si>
  <si>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</si>
  <si>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</si>
  <si>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</si>
  <si>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</si>
  <si>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</si>
  <si>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</si>
  <si>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</si>
  <si>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</si>
  <si>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</si>
  <si>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</si>
  <si>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</si>
  <si>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</si>
  <si>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</si>
  <si>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</si>
  <si>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</si>
  <si>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</si>
  <si>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</si>
  <si>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</si>
  <si>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</si>
  <si>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</si>
  <si>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</si>
  <si>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</si>
  <si>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</si>
  <si>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</si>
  <si>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</si>
  <si>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</si>
  <si>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</si>
  <si>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</si>
  <si>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</si>
  <si>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</si>
  <si>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</si>
  <si>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</si>
  <si>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</si>
  <si>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</si>
  <si>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</si>
  <si>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</si>
  <si>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</si>
  <si>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</si>
  <si>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</si>
  <si>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</si>
  <si>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</si>
  <si>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</si>
  <si>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</si>
  <si>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</si>
  <si>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</si>
  <si>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</si>
  <si>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</si>
  <si>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</si>
  <si>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</si>
  <si>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</si>
  <si>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</si>
  <si>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</si>
  <si>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</si>
  <si>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</si>
  <si>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</si>
  <si>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</si>
  <si>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</si>
  <si>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</si>
  <si>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</si>
  <si>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</si>
  <si>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</si>
  <si>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</si>
  <si>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</si>
  <si>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</si>
  <si>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</si>
  <si>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</si>
  <si>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</si>
  <si>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</si>
  <si>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</si>
  <si>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</si>
  <si>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</si>
  <si>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</si>
  <si>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</si>
  <si>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</si>
  <si>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</si>
  <si>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</si>
  <si>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</si>
  <si>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</si>
  <si>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</si>
  <si>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</si>
  <si>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</si>
  <si>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</si>
  <si>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</si>
  <si>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</si>
  <si>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</si>
  <si>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</si>
  <si>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</si>
  <si>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</si>
  <si>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</si>
  <si>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</si>
  <si>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</si>
  <si>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</si>
  <si>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</si>
  <si>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</si>
  <si>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</si>
  <si>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</si>
  <si>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</si>
  <si>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</si>
  <si>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</si>
  <si>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</si>
  <si>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</si>
  <si>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</si>
  <si>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</si>
  <si>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</si>
  <si>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</si>
  <si>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</si>
  <si>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</si>
  <si>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</si>
  <si>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</si>
  <si>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</si>
  <si>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</si>
  <si>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</si>
  <si>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</si>
  <si>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</si>
  <si>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</si>
  <si>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</si>
  <si>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</si>
  <si>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</si>
  <si>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</si>
  <si>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</si>
  <si>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</si>
  <si>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</si>
  <si>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</si>
  <si>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</si>
  <si>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</si>
  <si>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</si>
  <si>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</si>
  <si>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</si>
  <si>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</si>
  <si>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</si>
  <si>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</si>
  <si>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</si>
  <si>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</si>
  <si>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</si>
  <si>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</si>
  <si>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</si>
  <si>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</si>
  <si>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</si>
  <si>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</si>
  <si>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</si>
  <si>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</si>
  <si>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</si>
  <si>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</si>
  <si>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</si>
  <si>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</si>
  <si>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</si>
  <si>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</si>
  <si>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</si>
  <si>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</si>
  <si>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</si>
  <si>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</si>
  <si>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</si>
  <si>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</si>
  <si>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</si>
  <si>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</si>
  <si>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</si>
  <si>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</si>
  <si>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</si>
  <si>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</si>
  <si>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</si>
  <si>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</si>
  <si>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</si>
  <si>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</si>
  <si>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</si>
  <si>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</si>
  <si>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</si>
  <si>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</si>
  <si>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</si>
  <si>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</si>
  <si>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</si>
  <si>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</si>
  <si>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</si>
  <si>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</si>
  <si>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</si>
  <si>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</si>
  <si>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</si>
  <si>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</si>
  <si>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</si>
  <si>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</si>
  <si>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</si>
  <si>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</si>
  <si>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</si>
  <si>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</si>
  <si>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</si>
  <si>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</si>
  <si>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</si>
  <si>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</si>
  <si>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</si>
  <si>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</si>
  <si>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</si>
  <si>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</si>
  <si>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</si>
  <si>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</si>
  <si>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</si>
  <si>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</si>
  <si>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</si>
  <si>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</si>
  <si>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</si>
  <si>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</si>
  <si>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</si>
  <si>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</si>
  <si>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</si>
  <si>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</si>
  <si>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</si>
  <si>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</si>
  <si>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</si>
  <si>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</si>
  <si>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</si>
  <si>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</si>
  <si>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</si>
  <si>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</si>
  <si>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</si>
  <si>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</si>
  <si>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</si>
  <si>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</si>
  <si>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</si>
  <si>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</si>
  <si>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</si>
  <si>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</si>
  <si>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</si>
  <si>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</si>
  <si>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</si>
  <si>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</si>
  <si>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</si>
  <si>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</si>
  <si>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</si>
  <si>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</si>
  <si>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</si>
  <si>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</si>
  <si>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</si>
  <si>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</si>
  <si>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</si>
  <si>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</si>
  <si>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</si>
  <si>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</si>
  <si>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</si>
  <si>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</si>
  <si>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</si>
  <si>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</si>
  <si>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</si>
  <si>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</si>
  <si>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</si>
  <si>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</si>
  <si>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</si>
  <si>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</si>
  <si>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</si>
  <si>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</si>
  <si>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</si>
  <si>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</si>
  <si>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</si>
  <si>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</si>
  <si>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</si>
  <si>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</si>
  <si>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</si>
  <si>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</si>
  <si>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</si>
  <si>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</si>
  <si>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</si>
  <si>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</si>
  <si>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</si>
  <si>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</si>
  <si>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</si>
  <si>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</si>
  <si>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</si>
  <si>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</si>
  <si>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</si>
  <si>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</si>
  <si>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</si>
  <si>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</si>
  <si>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</si>
  <si>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</si>
  <si>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</si>
  <si>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</si>
  <si>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</si>
  <si>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</si>
  <si>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</si>
  <si>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</si>
  <si>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</si>
  <si>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</si>
  <si>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</si>
  <si>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</si>
  <si>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</si>
  <si>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</si>
  <si>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</si>
  <si>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</si>
  <si>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</si>
  <si>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</si>
  <si>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</si>
  <si>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</si>
  <si>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</si>
  <si>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</si>
  <si>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</si>
  <si>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</si>
  <si>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</si>
  <si>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</si>
  <si>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</si>
  <si>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</si>
  <si>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</si>
  <si>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</si>
  <si>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</si>
  <si>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</si>
  <si>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</si>
  <si>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</si>
  <si>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</si>
  <si>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</si>
  <si>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</si>
  <si>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</si>
  <si>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</si>
  <si>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</si>
  <si>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</si>
  <si>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</si>
  <si>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</si>
  <si>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</si>
  <si>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</si>
  <si>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</si>
  <si>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</si>
  <si>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</si>
  <si>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</si>
  <si>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</si>
  <si>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</si>
  <si>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</si>
  <si>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</si>
  <si>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</si>
  <si>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</si>
  <si>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</si>
  <si>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</si>
  <si>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</si>
  <si>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</si>
  <si>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</si>
  <si>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</si>
  <si>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</si>
  <si>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</si>
  <si>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</si>
  <si>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</si>
  <si>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</si>
  <si>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</si>
  <si>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</si>
  <si>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</si>
  <si>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</si>
  <si>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</si>
  <si>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</si>
  <si>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</si>
  <si>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</si>
  <si>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</si>
  <si>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</si>
  <si>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</si>
  <si>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</si>
  <si>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</si>
  <si>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</si>
  <si>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</si>
  <si>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</si>
  <si>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</si>
  <si>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</si>
  <si>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</si>
  <si>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</si>
  <si>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</si>
  <si>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</si>
  <si>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</si>
  <si>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</si>
  <si>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</si>
  <si>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</si>
  <si>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</si>
  <si>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</si>
  <si>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</si>
  <si>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</si>
  <si>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</si>
  <si>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</si>
  <si>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</si>
  <si>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</si>
  <si>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</si>
  <si>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</si>
  <si>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</si>
  <si>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</si>
  <si>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</si>
  <si>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</si>
  <si>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</si>
  <si>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</si>
  <si>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</si>
  <si>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</si>
  <si>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</si>
  <si>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</si>
  <si>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</si>
  <si>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</si>
  <si>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</si>
  <si>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</si>
  <si>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</si>
  <si>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</si>
  <si>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</si>
  <si>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</si>
  <si>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</si>
  <si>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</si>
  <si>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</si>
  <si>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</si>
  <si>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</si>
  <si>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</si>
  <si>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</si>
  <si>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</si>
  <si>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</si>
  <si>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</si>
  <si>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</si>
  <si>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</si>
  <si>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</si>
  <si>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</si>
  <si>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</si>
  <si>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</si>
  <si>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</si>
  <si>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</si>
  <si>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</si>
  <si>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</si>
  <si>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</si>
  <si>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</si>
  <si>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</si>
  <si>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</si>
  <si>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</si>
  <si>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</si>
  <si>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</si>
  <si>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</si>
  <si>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</si>
  <si>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</si>
  <si>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</si>
  <si>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</si>
  <si>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</si>
  <si>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</si>
  <si>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</si>
  <si>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</si>
  <si>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</si>
  <si>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</si>
  <si>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</si>
  <si>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</si>
  <si>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</si>
  <si>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</si>
  <si>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</si>
  <si>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</si>
  <si>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</si>
  <si>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</si>
  <si>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</si>
  <si>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</si>
  <si>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</si>
  <si>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</si>
  <si>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</si>
  <si>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</si>
  <si>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</si>
  <si>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</si>
  <si>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</si>
  <si>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</si>
  <si>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</si>
  <si>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</si>
  <si>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</si>
  <si>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</si>
  <si>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</si>
  <si>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</si>
  <si>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</si>
  <si>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</si>
  <si>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</si>
  <si>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</si>
  <si>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</si>
  <si>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</si>
  <si>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</si>
  <si>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</si>
  <si>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</si>
  <si>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</si>
  <si>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</si>
  <si>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</si>
  <si>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</si>
  <si>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</si>
  <si>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</si>
  <si>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</si>
  <si>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</si>
  <si>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</si>
  <si>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</si>
  <si>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</si>
  <si>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</si>
  <si>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</si>
  <si>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</si>
  <si>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</si>
  <si>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</si>
  <si>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</si>
  <si>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</si>
  <si>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</si>
  <si>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</si>
  <si>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</si>
  <si>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</si>
  <si>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</si>
  <si>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</si>
  <si>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</si>
  <si>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</si>
  <si>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</si>
  <si>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</si>
  <si>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</si>
  <si>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</si>
  <si>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</si>
  <si>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</si>
  <si>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</si>
  <si>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</si>
  <si>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</si>
  <si>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</si>
  <si>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</si>
  <si>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</si>
  <si>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</si>
  <si>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</si>
  <si>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</si>
  <si>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</si>
  <si>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</si>
  <si>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</si>
  <si>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</si>
  <si>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</si>
  <si>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</si>
  <si>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</si>
  <si>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</si>
  <si>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</si>
  <si>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</si>
  <si>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</si>
  <si>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</si>
  <si>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</si>
  <si>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</si>
  <si>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</si>
  <si>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</si>
  <si>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</si>
  <si>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</si>
  <si>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</si>
  <si>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</si>
  <si>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</si>
  <si>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</si>
  <si>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</si>
  <si>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</si>
  <si>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</si>
  <si>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</si>
  <si>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</si>
  <si>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</si>
  <si>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</si>
  <si>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</si>
  <si>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</si>
  <si>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</si>
  <si>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</si>
  <si>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</si>
  <si>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</si>
  <si>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</si>
  <si>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</si>
  <si>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</si>
  <si>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</si>
  <si>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</si>
  <si>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</si>
  <si>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</si>
  <si>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</si>
  <si>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</si>
  <si>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</si>
  <si>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</si>
  <si>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</si>
  <si>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</si>
  <si>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</si>
  <si>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</si>
  <si>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</si>
  <si>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</si>
  <si>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</si>
  <si>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</si>
  <si>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</si>
  <si>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</si>
  <si>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</si>
  <si>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</si>
  <si>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</si>
  <si>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</si>
  <si>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</si>
  <si>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</si>
  <si>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</si>
  <si>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</si>
  <si>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</si>
  <si>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</si>
  <si>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</si>
  <si>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</si>
  <si>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</si>
  <si>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</si>
  <si>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</si>
  <si>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</si>
  <si>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</si>
  <si>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</si>
  <si>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</si>
  <si>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</si>
  <si>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</si>
  <si>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</si>
  <si>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</si>
  <si>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</si>
  <si>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</si>
  <si>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</si>
  <si>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</si>
  <si>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</si>
  <si>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</si>
  <si>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</si>
  <si>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</si>
  <si>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</si>
  <si>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</si>
  <si>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</si>
  <si>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</si>
  <si>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</si>
  <si>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</si>
  <si>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</si>
  <si>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</si>
  <si>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</si>
  <si>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</si>
  <si>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</si>
  <si>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</si>
  <si>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</si>
  <si>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</si>
  <si>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</si>
  <si>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</si>
  <si>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</si>
  <si>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</si>
  <si>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</si>
  <si>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</si>
  <si>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</si>
  <si>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</si>
  <si>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</si>
  <si>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</si>
  <si>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</si>
  <si>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</si>
  <si>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</si>
  <si>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</si>
  <si>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</si>
  <si>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</si>
  <si>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</si>
  <si>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</si>
  <si>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</si>
  <si>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</si>
  <si>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</si>
  <si>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</si>
  <si>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</si>
  <si>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</si>
  <si>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</si>
  <si>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</si>
  <si>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</si>
  <si>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</si>
  <si>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</si>
  <si>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</si>
  <si>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</si>
  <si>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</si>
  <si>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</si>
  <si>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</si>
  <si>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</si>
  <si>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</si>
  <si>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</si>
  <si>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</si>
  <si>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</si>
  <si>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</si>
  <si>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</si>
  <si>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</si>
  <si>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</si>
  <si>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</si>
  <si>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</si>
  <si>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</si>
  <si>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</si>
  <si>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</si>
  <si>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</si>
  <si>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</si>
  <si>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</si>
  <si>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</si>
  <si>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</si>
  <si>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</si>
  <si>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</si>
  <si>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</si>
  <si>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</si>
  <si>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</si>
  <si>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</si>
  <si>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</si>
  <si>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</si>
  <si>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</si>
  <si>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</si>
  <si>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</si>
  <si>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</si>
  <si>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</si>
  <si>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</si>
  <si>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</si>
  <si>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</si>
  <si>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</si>
  <si>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</si>
  <si>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</si>
  <si>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</si>
  <si>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</si>
  <si>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</si>
  <si>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</si>
  <si>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</si>
  <si>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</si>
  <si>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</si>
  <si>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</si>
  <si>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</si>
  <si>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</si>
  <si>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</si>
  <si>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</si>
  <si>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</si>
  <si>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</si>
  <si>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</si>
  <si>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</si>
  <si>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</si>
  <si>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</si>
  <si>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</si>
  <si>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</si>
  <si>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</si>
  <si>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</si>
  <si>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</si>
  <si>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</si>
  <si>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</si>
  <si>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</si>
  <si>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</si>
  <si>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</si>
  <si>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</si>
  <si>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</si>
  <si>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</si>
  <si>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</si>
  <si>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</si>
  <si>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</si>
  <si>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</si>
  <si>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</si>
  <si>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</si>
  <si>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</si>
  <si>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</si>
  <si>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</si>
  <si>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</si>
  <si>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</si>
  <si>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</si>
  <si>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</si>
  <si>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</si>
  <si>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</si>
  <si>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</si>
  <si>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</si>
  <si>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</si>
  <si>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</si>
  <si>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</si>
  <si>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</si>
  <si>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</si>
  <si>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</si>
  <si>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</si>
  <si>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</si>
  <si>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</si>
  <si>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</si>
  <si>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</si>
  <si>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</si>
  <si>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</si>
  <si>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</si>
  <si>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</si>
  <si>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</si>
  <si>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</si>
  <si>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</si>
  <si>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</si>
  <si>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</si>
  <si>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</si>
  <si>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</si>
  <si>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</si>
  <si>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</si>
  <si>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</si>
  <si>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</si>
  <si>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</si>
  <si>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</si>
  <si>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</si>
  <si>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</si>
  <si>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</si>
  <si>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</si>
  <si>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</si>
  <si>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</si>
  <si>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</si>
  <si>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</si>
  <si>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</si>
  <si>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</si>
  <si>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</si>
  <si>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</si>
  <si>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</si>
  <si>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</si>
  <si>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</si>
  <si>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</si>
  <si>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</si>
  <si>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</si>
  <si>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</si>
  <si>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</si>
  <si>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</si>
  <si>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</si>
  <si>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</si>
  <si>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</si>
  <si>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</si>
  <si>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</si>
  <si>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</si>
  <si>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</si>
  <si>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</si>
  <si>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</si>
  <si>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</si>
  <si>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</si>
  <si>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</si>
  <si>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</si>
  <si>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</si>
  <si>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</si>
  <si>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</si>
  <si>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</si>
  <si>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</si>
  <si>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</si>
  <si>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</si>
  <si>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</si>
  <si>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</si>
  <si>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</si>
  <si>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</si>
  <si>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</si>
  <si>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</si>
  <si>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</si>
  <si>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</si>
  <si>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</si>
  <si>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</si>
  <si>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</si>
  <si>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</si>
  <si>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</si>
  <si>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</si>
  <si>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</si>
  <si>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</si>
  <si>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</si>
  <si>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</si>
  <si>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</si>
  <si>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</si>
  <si>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</si>
  <si>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</si>
  <si>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</si>
  <si>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</si>
  <si>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</si>
  <si>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</si>
  <si>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</si>
  <si>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</si>
  <si>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</si>
  <si>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</si>
  <si>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</si>
  <si>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</si>
  <si>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</si>
  <si>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</si>
  <si>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</si>
  <si>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</si>
  <si>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</si>
  <si>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</si>
  <si>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</si>
  <si>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</si>
  <si>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</si>
  <si>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</si>
  <si>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</si>
  <si>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</si>
  <si>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</si>
  <si>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</si>
  <si>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</si>
  <si>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</si>
  <si>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</si>
  <si>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</si>
  <si>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</si>
  <si>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</si>
  <si>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</si>
  <si>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</si>
  <si>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</si>
  <si>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</si>
  <si>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</si>
  <si>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</si>
  <si>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</si>
  <si>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</si>
  <si>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</si>
  <si>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</si>
  <si>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</si>
  <si>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</si>
  <si>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</si>
  <si>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</si>
  <si>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</si>
  <si>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</si>
  <si>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</si>
  <si>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</si>
  <si>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</si>
  <si>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</si>
  <si>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</si>
  <si>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</si>
  <si>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</si>
  <si>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</si>
  <si>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</si>
  <si>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</si>
  <si>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</si>
  <si>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</si>
  <si>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</si>
  <si>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</si>
  <si>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</si>
  <si>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</si>
  <si>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</si>
  <si>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</si>
  <si>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</si>
  <si>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</si>
  <si>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</si>
  <si>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</si>
  <si>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</si>
  <si>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</si>
  <si>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</si>
  <si>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</si>
  <si>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</si>
  <si>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</si>
  <si>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</si>
  <si>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</si>
  <si>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</si>
  <si>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</si>
  <si>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</si>
  <si>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</si>
  <si>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</si>
  <si>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</si>
  <si>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</si>
  <si>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</si>
  <si>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</si>
  <si>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</si>
  <si>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</si>
  <si>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</si>
  <si>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</si>
  <si>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</si>
  <si>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</si>
  <si>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</si>
  <si>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</si>
  <si>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</si>
  <si>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</si>
  <si>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</si>
  <si>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</si>
  <si>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</si>
  <si>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</si>
  <si>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</si>
  <si>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</si>
  <si>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</si>
  <si>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</si>
  <si>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</si>
  <si>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</si>
  <si>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</si>
  <si>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</si>
  <si>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</si>
  <si>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</si>
  <si>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</si>
  <si>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</si>
  <si>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</si>
  <si>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</si>
  <si>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</si>
  <si>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</si>
  <si>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</si>
  <si>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</si>
  <si>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</si>
  <si>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</si>
  <si>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</si>
  <si>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</si>
  <si>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</si>
  <si>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</si>
  <si>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</si>
  <si>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</si>
  <si>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</si>
  <si>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</si>
  <si>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</si>
  <si>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</si>
  <si>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</si>
  <si>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</si>
  <si>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</si>
  <si>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</si>
  <si>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</si>
  <si>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</si>
  <si>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</si>
  <si>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</si>
  <si>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</si>
  <si>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</si>
  <si>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</si>
  <si>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</si>
  <si>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</si>
  <si>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</si>
  <si>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</si>
  <si>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</si>
  <si>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</si>
  <si>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</si>
  <si>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</si>
  <si>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</si>
  <si>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</si>
  <si>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</si>
  <si>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</si>
  <si>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</si>
  <si>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</si>
  <si>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</si>
  <si>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</si>
  <si>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</si>
  <si>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</si>
  <si>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</si>
  <si>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</si>
  <si>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</si>
  <si>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</si>
  <si>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</si>
  <si>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</si>
  <si>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</si>
  <si>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</si>
  <si>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</si>
  <si>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</si>
  <si>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</si>
  <si>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</si>
  <si>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</si>
  <si>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</si>
  <si>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</si>
  <si>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</si>
  <si>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</si>
  <si>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</si>
  <si>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</si>
  <si>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</si>
  <si>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</si>
  <si>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</si>
  <si>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</si>
  <si>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</si>
  <si>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</si>
  <si>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</si>
  <si>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</si>
  <si>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</si>
  <si>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</si>
  <si>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</si>
  <si>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</si>
  <si>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</si>
  <si>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</si>
  <si>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</si>
  <si>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</si>
  <si>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</si>
  <si>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</si>
  <si>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</si>
  <si>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</si>
  <si>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</si>
  <si>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</si>
  <si>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</si>
  <si>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</si>
  <si>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</si>
  <si>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</si>
  <si>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</si>
  <si>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</si>
  <si>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</si>
  <si>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</si>
  <si>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</si>
  <si>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</si>
  <si>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</si>
  <si>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</si>
  <si>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</si>
  <si>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</si>
  <si>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</si>
  <si>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</si>
  <si>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</si>
  <si>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</si>
  <si>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</si>
  <si>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</si>
  <si>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</si>
  <si>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</si>
  <si>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</si>
  <si>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</si>
  <si>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</si>
  <si>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</si>
  <si>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</si>
  <si>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</si>
  <si>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</si>
  <si>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</si>
  <si>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</si>
  <si>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</si>
  <si>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</si>
  <si>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</si>
  <si>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</si>
  <si>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</si>
  <si>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</si>
  <si>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</si>
  <si>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</si>
  <si>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</si>
  <si>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</si>
  <si>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</si>
  <si>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</si>
  <si>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</si>
  <si>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</si>
  <si>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</si>
  <si>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</si>
  <si>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</si>
  <si>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</si>
  <si>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</si>
  <si>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</si>
  <si>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</si>
  <si>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</si>
  <si>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</si>
  <si>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</si>
  <si>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</si>
  <si>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</si>
  <si>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</si>
  <si>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</si>
  <si>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</si>
  <si>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</si>
  <si>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</si>
  <si>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</si>
  <si>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</si>
  <si>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</si>
  <si>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</si>
  <si>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</si>
  <si>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</si>
  <si>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</si>
  <si>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</si>
  <si>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</si>
  <si>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</si>
  <si>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</si>
  <si>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</si>
  <si>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</si>
  <si>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</si>
  <si>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</si>
  <si>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</si>
  <si>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</si>
  <si>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</si>
  <si>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</si>
  <si>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</si>
  <si>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</si>
  <si>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</si>
  <si>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</si>
  <si>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</si>
  <si>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</si>
  <si>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</si>
  <si>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</si>
  <si>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</si>
  <si>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</si>
  <si>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</si>
  <si>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</si>
  <si>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</si>
  <si>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</si>
  <si>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</si>
  <si>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</si>
  <si>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</si>
  <si>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</si>
  <si>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</si>
  <si>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</si>
  <si>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</si>
  <si>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</si>
  <si>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</si>
  <si>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</si>
  <si>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</si>
  <si>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</si>
  <si>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</si>
  <si>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</si>
  <si>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</si>
  <si>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</si>
  <si>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</si>
  <si>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</si>
  <si>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</si>
  <si>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</si>
  <si>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</si>
  <si>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</si>
  <si>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</si>
  <si>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</si>
  <si>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</si>
  <si>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</si>
  <si>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</si>
  <si>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</si>
  <si>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</si>
  <si>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</si>
  <si>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</si>
  <si>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</si>
  <si>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</si>
  <si>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</si>
  <si>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</si>
  <si>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</si>
  <si>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</si>
  <si>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</si>
  <si>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</si>
  <si>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</si>
  <si>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</si>
  <si>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</si>
  <si>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</si>
  <si>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</si>
  <si>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</si>
  <si>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</si>
  <si>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</si>
  <si>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</si>
  <si>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</si>
  <si>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</si>
  <si>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</si>
  <si>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</si>
  <si>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</si>
  <si>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</si>
  <si>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</si>
  <si>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</si>
  <si>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</si>
  <si>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</si>
  <si>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</si>
  <si>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</si>
  <si>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</si>
  <si>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</si>
  <si>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</si>
  <si>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</si>
  <si>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</si>
  <si>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</si>
  <si>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</si>
  <si>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</si>
  <si>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</si>
  <si>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</si>
  <si>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</si>
  <si>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</si>
  <si>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</si>
  <si>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</si>
  <si>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</si>
  <si>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</si>
  <si>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</si>
  <si>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</si>
  <si>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</si>
  <si>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</si>
  <si>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</si>
  <si>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</si>
  <si>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</si>
  <si>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</si>
  <si>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</si>
  <si>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</si>
  <si>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</si>
  <si>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</si>
  <si>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</si>
  <si>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</si>
  <si>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</si>
  <si>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</si>
  <si>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</si>
  <si>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</si>
  <si>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</si>
  <si>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</si>
  <si>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</si>
  <si>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</si>
  <si>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</si>
  <si>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</si>
  <si>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</si>
  <si>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</si>
  <si>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</si>
  <si>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</si>
  <si>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</si>
  <si>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</si>
  <si>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</si>
  <si>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</si>
  <si>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</si>
  <si>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</si>
  <si>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</si>
  <si>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</si>
  <si>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</si>
  <si>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</si>
  <si>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</si>
  <si>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</si>
  <si>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</si>
  <si>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</si>
  <si>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</si>
  <si>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</si>
  <si>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</si>
  <si>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</si>
  <si>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</si>
  <si>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</si>
  <si>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</si>
  <si>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</si>
  <si>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</si>
  <si>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</si>
  <si>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</si>
  <si>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</si>
  <si>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</si>
  <si>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</si>
  <si>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</si>
  <si>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</si>
  <si>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</si>
  <si>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</si>
  <si>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</si>
  <si>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</si>
  <si>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</si>
  <si>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</si>
  <si>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</si>
  <si>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</si>
  <si>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</si>
  <si>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</si>
  <si>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</si>
  <si>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</si>
  <si>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</si>
  <si>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</si>
  <si>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</si>
  <si>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</si>
  <si>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</si>
  <si>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</si>
  <si>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</si>
  <si>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</si>
  <si>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</si>
  <si>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</si>
  <si>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</si>
  <si>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</si>
  <si>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</si>
  <si>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</si>
  <si>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</si>
  <si>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</si>
  <si>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</si>
  <si>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</si>
  <si>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</si>
  <si>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</si>
  <si>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</si>
  <si>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</si>
  <si>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</si>
  <si>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</si>
  <si>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</si>
  <si>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</si>
  <si>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</si>
  <si>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</si>
  <si>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</si>
  <si>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</si>
  <si>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</si>
  <si>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</si>
  <si>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</si>
  <si>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</si>
  <si>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</si>
  <si>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</si>
  <si>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</si>
  <si>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</si>
  <si>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</si>
  <si>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</si>
  <si>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</si>
  <si>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</si>
  <si>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</si>
  <si>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</si>
  <si>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</si>
  <si>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</si>
  <si>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</si>
  <si>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</si>
  <si>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</si>
  <si>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</si>
  <si>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</si>
  <si>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</si>
  <si>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</si>
  <si>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</si>
  <si>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</si>
  <si>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</si>
  <si>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</si>
  <si>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</si>
  <si>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</si>
  <si>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</si>
  <si>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</si>
  <si>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</si>
  <si>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</si>
  <si>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</si>
  <si>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</si>
  <si>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</si>
  <si>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</si>
  <si>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</si>
  <si>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</si>
  <si>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</si>
  <si>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</si>
  <si>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</si>
  <si>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</si>
  <si>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</si>
  <si>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</si>
  <si>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</si>
  <si>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</si>
  <si>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</si>
  <si>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</si>
  <si>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</si>
  <si>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</si>
  <si>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</si>
  <si>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</si>
  <si>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</si>
  <si>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</si>
  <si>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</si>
  <si>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</si>
  <si>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</si>
  <si>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</si>
  <si>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</si>
  <si>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</si>
  <si>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</si>
  <si>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</si>
  <si>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</si>
  <si>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</si>
  <si>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</si>
  <si>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</si>
  <si>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</si>
  <si>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</si>
  <si>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</si>
  <si>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</si>
  <si>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</si>
  <si>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</si>
  <si>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</si>
  <si>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</si>
  <si>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</si>
  <si>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</si>
  <si>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</si>
  <si>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</si>
  <si>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</si>
  <si>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</si>
  <si>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</si>
  <si>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</si>
  <si>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</si>
  <si>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</si>
  <si>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</si>
  <si>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</si>
  <si>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</si>
  <si>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</si>
  <si>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</si>
  <si>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</si>
  <si>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</si>
  <si>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</si>
  <si>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</si>
  <si>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</si>
  <si>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</si>
  <si>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</si>
  <si>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</si>
  <si>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</si>
  <si>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</si>
  <si>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</si>
  <si>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</si>
  <si>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</si>
  <si>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</si>
  <si>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</si>
  <si>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</si>
  <si>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</si>
  <si>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</si>
  <si>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</si>
  <si>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</si>
  <si>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</si>
  <si>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</si>
  <si>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</si>
  <si>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</si>
  <si>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</si>
  <si>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</si>
  <si>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</si>
  <si>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</si>
  <si>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</si>
  <si>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</si>
  <si>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</si>
  <si>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</si>
  <si>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</si>
  <si>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</si>
  <si>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</si>
  <si>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</si>
  <si>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</si>
  <si>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</si>
  <si>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</si>
  <si>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</si>
  <si>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</si>
  <si>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</si>
  <si>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</si>
  <si>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</si>
  <si>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</si>
  <si>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</si>
  <si>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</si>
  <si>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</si>
  <si>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</si>
  <si>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</si>
  <si>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</si>
  <si>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</si>
  <si>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</si>
  <si>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</si>
  <si>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</si>
  <si>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</si>
  <si>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</si>
  <si>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</si>
  <si>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</si>
  <si>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</si>
  <si>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</si>
  <si>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</si>
  <si>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</si>
  <si>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</si>
  <si>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</si>
  <si>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</si>
  <si>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</si>
  <si>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</si>
  <si>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</si>
  <si>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</si>
  <si>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</si>
  <si>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</si>
  <si>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</si>
  <si>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</si>
  <si>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</si>
  <si>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</si>
  <si>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</si>
  <si>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</si>
  <si>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</si>
  <si>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</si>
  <si>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</si>
  <si>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</si>
  <si>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</si>
  <si>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</si>
  <si>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</si>
  <si>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</si>
  <si>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</si>
  <si>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</si>
  <si>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</si>
  <si>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</si>
  <si>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</si>
  <si>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</si>
  <si>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</si>
  <si>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</si>
  <si>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</si>
  <si>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</si>
  <si>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</si>
  <si>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</si>
  <si>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</si>
  <si>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</si>
  <si>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</si>
  <si>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</si>
  <si>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</si>
  <si>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</si>
  <si>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</si>
  <si>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</si>
  <si>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</si>
  <si>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</si>
  <si>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</si>
  <si>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</si>
  <si>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</si>
  <si>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</si>
  <si>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</si>
  <si>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</si>
  <si>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</si>
  <si>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</si>
  <si>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</si>
  <si>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</si>
  <si>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</si>
  <si>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</si>
  <si>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</si>
  <si>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</si>
  <si>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</si>
  <si>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</si>
  <si>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</si>
  <si>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</si>
  <si>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</si>
  <si>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</si>
  <si>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</si>
  <si>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</si>
  <si>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</si>
  <si>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</si>
  <si>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</si>
  <si>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</si>
  <si>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</si>
  <si>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</si>
  <si>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</si>
  <si>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</si>
  <si>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</si>
  <si>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</si>
  <si>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</si>
  <si>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</si>
  <si>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</si>
  <si>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</si>
  <si>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</si>
  <si>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</si>
  <si>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</si>
  <si>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</si>
  <si>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</si>
  <si>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</si>
  <si>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</si>
  <si>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</si>
  <si>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</si>
  <si>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</si>
  <si>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</si>
  <si>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</si>
  <si>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</si>
  <si>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</si>
  <si>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</si>
  <si>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</si>
  <si>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</si>
  <si>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</si>
  <si>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</si>
  <si>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</si>
  <si>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</si>
  <si>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</si>
  <si>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</si>
  <si>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</si>
  <si>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</si>
  <si>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</si>
  <si>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</si>
  <si>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</si>
  <si>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</si>
  <si>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</si>
  <si>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</si>
  <si>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</si>
  <si>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</si>
  <si>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</si>
  <si>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</si>
  <si>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</si>
  <si>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</si>
  <si>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</si>
  <si>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</si>
  <si>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</si>
  <si>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</si>
  <si>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</si>
  <si>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</si>
  <si>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</si>
  <si>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</si>
  <si>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</si>
  <si>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</si>
  <si>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</si>
  <si>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</si>
  <si>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</si>
  <si>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</si>
  <si>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</si>
  <si>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</si>
  <si>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</si>
  <si>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</si>
  <si>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</si>
  <si>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</si>
  <si>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</si>
  <si>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</si>
  <si>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</si>
  <si>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</si>
  <si>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</si>
  <si>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</si>
  <si>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</si>
  <si>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</si>
  <si>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</si>
  <si>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</si>
  <si>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</si>
  <si>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</si>
  <si>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</si>
  <si>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</si>
  <si>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</si>
  <si>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</si>
  <si>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</si>
  <si>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</si>
  <si>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</si>
  <si>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</si>
  <si>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</si>
  <si>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</si>
  <si>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</si>
  <si>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</si>
  <si>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</si>
  <si>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</si>
  <si>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</si>
  <si>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</si>
  <si>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</si>
  <si>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</si>
  <si>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</si>
  <si>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</si>
  <si>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</si>
  <si>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</si>
  <si>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</si>
  <si>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</si>
  <si>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</si>
  <si>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</si>
  <si>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</si>
  <si>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</si>
  <si>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</si>
  <si>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</si>
  <si>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</si>
  <si>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</si>
  <si>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</si>
  <si>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</si>
  <si>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</si>
  <si>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</si>
  <si>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</si>
  <si>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</si>
  <si>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</si>
  <si>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</si>
  <si>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</si>
  <si>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</si>
  <si>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</si>
  <si>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</si>
  <si>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</si>
  <si>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</si>
  <si>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</si>
  <si>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</si>
  <si>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</si>
  <si>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</si>
  <si>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</si>
  <si>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</si>
  <si>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</si>
  <si>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</si>
  <si>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</si>
  <si>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</si>
  <si>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</si>
  <si>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</si>
  <si>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</si>
  <si>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</si>
  <si>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</si>
  <si>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</si>
  <si>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</si>
  <si>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</si>
  <si>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</si>
  <si>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</si>
  <si>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</si>
  <si>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</si>
  <si>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</si>
  <si>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</si>
  <si>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</si>
  <si>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</si>
  <si>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</si>
  <si>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</si>
  <si>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</si>
  <si>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</si>
  <si>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</si>
  <si>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</si>
  <si>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</si>
  <si>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</si>
  <si>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</si>
  <si>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</si>
  <si>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</si>
  <si>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</si>
  <si>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</si>
  <si>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</si>
  <si>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</si>
  <si>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</si>
  <si>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</si>
  <si>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</si>
  <si>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</si>
  <si>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</si>
  <si>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</si>
  <si>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</si>
  <si>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</si>
  <si>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</si>
  <si>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</si>
  <si>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</si>
  <si>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</si>
  <si>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</si>
  <si>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</si>
  <si>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</si>
  <si>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</si>
  <si>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</si>
  <si>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</si>
  <si>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</si>
  <si>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</si>
  <si>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</si>
  <si>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</si>
  <si>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</si>
  <si>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</si>
  <si>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</si>
  <si>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</si>
  <si>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</si>
  <si>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</si>
  <si>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</si>
  <si>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</si>
  <si>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</si>
  <si>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</si>
  <si>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</si>
  <si>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</si>
  <si>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</si>
  <si>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</si>
  <si>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</si>
  <si>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</si>
  <si>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</si>
  <si>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</si>
  <si>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</si>
  <si>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</si>
  <si>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</si>
  <si>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</si>
  <si>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</si>
  <si>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</si>
  <si>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</si>
  <si>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</si>
  <si>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</si>
  <si>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</si>
  <si>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</si>
  <si>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</si>
  <si>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</si>
  <si>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</si>
  <si>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</si>
  <si>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</si>
  <si>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</si>
  <si>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</si>
  <si>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</si>
  <si>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</si>
  <si>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</si>
  <si>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</si>
  <si>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</si>
  <si>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</si>
  <si>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</si>
  <si>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</si>
  <si>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</si>
  <si>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</si>
  <si>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</si>
  <si>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</si>
  <si>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</si>
  <si>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</si>
  <si>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</si>
  <si>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</si>
  <si>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</si>
  <si>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</si>
  <si>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</si>
  <si>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</si>
  <si>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</si>
  <si>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</si>
  <si>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</si>
  <si>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</si>
  <si>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</si>
  <si>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</si>
  <si>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</si>
  <si>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</si>
  <si>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</si>
  <si>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</si>
  <si>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</si>
  <si>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</si>
  <si>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</si>
  <si>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</si>
  <si>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</si>
  <si>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</si>
  <si>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</si>
  <si>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</si>
  <si>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</si>
  <si>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</si>
  <si>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</si>
  <si>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</si>
  <si>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</si>
  <si>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</si>
  <si>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</si>
  <si>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</si>
  <si>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</si>
  <si>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</si>
  <si>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</si>
  <si>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</si>
  <si>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</si>
  <si>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</si>
  <si>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</si>
  <si>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</si>
  <si>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</si>
  <si>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</si>
  <si>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</si>
  <si>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</si>
  <si>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</si>
  <si>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</si>
  <si>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</si>
  <si>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</si>
  <si>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</si>
  <si>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</si>
  <si>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</si>
  <si>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</si>
  <si>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</si>
  <si>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</si>
  <si>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</si>
  <si>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</si>
  <si>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</si>
  <si>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</si>
  <si>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</si>
  <si>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</si>
  <si>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</si>
  <si>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</si>
  <si>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</si>
  <si>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</si>
  <si>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</si>
  <si>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</si>
  <si>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</si>
  <si>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</si>
  <si>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</si>
  <si>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</si>
  <si>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</si>
  <si>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</si>
  <si>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</si>
  <si>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</si>
  <si>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</si>
  <si>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</si>
  <si>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</si>
  <si>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</si>
  <si>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</si>
  <si>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</si>
  <si>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</si>
  <si>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</si>
  <si>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</si>
  <si>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</si>
  <si>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</si>
  <si>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</si>
  <si>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</si>
  <si>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</si>
  <si>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</si>
  <si>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</si>
  <si>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</si>
  <si>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</si>
  <si>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</si>
  <si>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</si>
  <si>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</si>
  <si>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</si>
  <si>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</si>
  <si>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</si>
  <si>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</si>
  <si>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</si>
  <si>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</si>
  <si>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</si>
  <si>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</si>
  <si>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</si>
  <si>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</si>
  <si>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</si>
  <si>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</si>
  <si>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</si>
  <si>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</si>
  <si>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</si>
  <si>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</si>
  <si>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</si>
  <si>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</si>
  <si>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</si>
  <si>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</si>
  <si>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</si>
  <si>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</si>
  <si>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</si>
  <si>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</si>
  <si>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</si>
  <si>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</si>
  <si>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</si>
  <si>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</si>
  <si>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</si>
  <si>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</si>
  <si>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</si>
  <si>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</si>
  <si>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</si>
  <si>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</si>
  <si>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</si>
  <si>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</si>
  <si>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</si>
  <si>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</si>
  <si>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</si>
  <si>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</si>
  <si>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</si>
  <si>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</si>
  <si>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</si>
  <si>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</si>
  <si>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</si>
  <si>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</si>
  <si>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</si>
  <si>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</si>
  <si>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</si>
  <si>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</si>
  <si>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</si>
  <si>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</si>
  <si>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</si>
  <si>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</si>
  <si>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</si>
  <si>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</si>
  <si>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</si>
  <si>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</si>
  <si>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</si>
  <si>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</si>
  <si>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</si>
  <si>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</si>
  <si>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</si>
  <si>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</si>
  <si>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</si>
  <si>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</si>
  <si>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</si>
  <si>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</si>
  <si>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</si>
  <si>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</si>
  <si>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</si>
  <si>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</si>
  <si>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</si>
  <si>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</si>
  <si>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</si>
  <si>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</si>
  <si>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</si>
  <si>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</si>
  <si>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</si>
  <si>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</si>
  <si>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</si>
  <si>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</si>
  <si>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</si>
  <si>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</si>
  <si>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</si>
  <si>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</si>
  <si>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</si>
  <si>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</si>
  <si>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</si>
  <si>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</si>
  <si>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</si>
  <si>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</si>
  <si>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</si>
  <si>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</si>
  <si>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</si>
  <si>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</si>
  <si>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</si>
  <si>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</si>
  <si>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</si>
  <si>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</si>
  <si>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</si>
  <si>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</si>
  <si>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</si>
  <si>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</si>
  <si>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</si>
  <si>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</si>
  <si>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</si>
  <si>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</si>
  <si>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</si>
  <si>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</si>
  <si>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</si>
  <si>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</si>
  <si>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</si>
  <si>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</si>
  <si>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</si>
  <si>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</si>
  <si>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</si>
  <si>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</si>
  <si>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</si>
  <si>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</si>
  <si>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</si>
  <si>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</si>
  <si>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</si>
  <si>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</si>
  <si>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</si>
  <si>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</si>
  <si>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</si>
  <si>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</si>
  <si>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</si>
  <si>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</si>
  <si>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</si>
  <si>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</si>
  <si>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</si>
  <si>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</si>
  <si>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</si>
  <si>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</si>
  <si>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</si>
  <si>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</si>
  <si>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</si>
  <si>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</si>
  <si>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</si>
  <si>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</si>
  <si>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</si>
  <si>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</si>
  <si>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</si>
  <si>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</si>
  <si>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</si>
  <si>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</si>
  <si>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</si>
  <si>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</si>
  <si>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</si>
  <si>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</si>
  <si>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</si>
  <si>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</si>
  <si>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</si>
  <si>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</si>
  <si>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</si>
  <si>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</si>
  <si>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</si>
  <si>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</si>
  <si>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</si>
  <si>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</si>
  <si>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</si>
  <si>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</si>
  <si>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</si>
  <si>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</si>
  <si>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</si>
  <si>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</si>
  <si>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</si>
  <si>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</si>
  <si>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</si>
  <si>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</si>
  <si>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</si>
  <si>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</si>
  <si>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</si>
  <si>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</si>
  <si>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</si>
  <si>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</si>
  <si>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</si>
  <si>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</si>
  <si>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</si>
  <si>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</si>
  <si>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</si>
  <si>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</si>
  <si>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</si>
  <si>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</si>
  <si>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</si>
  <si>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</si>
  <si>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</si>
  <si>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</si>
  <si>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</si>
  <si>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</si>
  <si>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</si>
  <si>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</si>
  <si>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</si>
  <si>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</si>
  <si>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</si>
  <si>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</si>
  <si>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</si>
  <si>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</si>
  <si>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</si>
  <si>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</si>
  <si>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</si>
  <si>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</si>
  <si>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</si>
  <si>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</si>
  <si>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</si>
  <si>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</si>
  <si>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</si>
  <si>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</si>
  <si>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</si>
  <si>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</si>
  <si>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</si>
  <si>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</si>
  <si>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</si>
  <si>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</si>
  <si>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</si>
  <si>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</si>
  <si>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</si>
  <si>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</si>
  <si>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</si>
  <si>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</si>
  <si>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</si>
  <si>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</si>
  <si>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</si>
  <si>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</si>
  <si>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</si>
  <si>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</si>
  <si>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</si>
  <si>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</si>
  <si>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</si>
  <si>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</si>
  <si>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</si>
  <si>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</si>
  <si>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</si>
  <si>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</si>
  <si>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</si>
  <si>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</si>
  <si>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</si>
  <si>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</si>
  <si>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</si>
  <si>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</si>
  <si>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</si>
  <si>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</si>
  <si>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</si>
  <si>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</si>
  <si>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</si>
  <si>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</si>
  <si>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</si>
  <si>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</si>
  <si>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</si>
  <si>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</si>
  <si>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</si>
  <si>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</si>
  <si>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</si>
  <si>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</si>
  <si>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</si>
  <si>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</si>
  <si>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</si>
  <si>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</si>
  <si>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</si>
  <si>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</si>
  <si>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</si>
  <si>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</si>
  <si>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</si>
  <si>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</si>
  <si>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</si>
  <si>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</si>
  <si>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</si>
  <si>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</si>
  <si>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</si>
  <si>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</si>
  <si>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</si>
  <si>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</si>
  <si>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</si>
  <si>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</si>
  <si>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</si>
  <si>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</si>
  <si>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</si>
  <si>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</si>
  <si>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</si>
  <si>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</si>
  <si>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</si>
  <si>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</si>
  <si>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</si>
  <si>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</si>
  <si>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</si>
  <si>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</si>
  <si>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</si>
  <si>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</si>
  <si>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</si>
  <si>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</si>
  <si>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</si>
  <si>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</si>
  <si>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</si>
  <si>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</si>
  <si>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</si>
  <si>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</si>
  <si>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</si>
  <si>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</si>
  <si>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</si>
  <si>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</si>
  <si>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</si>
  <si>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</si>
  <si>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</si>
  <si>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</si>
  <si>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</si>
  <si>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</si>
  <si>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</si>
  <si>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</si>
  <si>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</si>
  <si>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</si>
  <si>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</si>
  <si>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</si>
  <si>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</si>
  <si>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</si>
  <si>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</si>
  <si>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</si>
  <si>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</si>
  <si>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</si>
  <si>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</si>
  <si>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</si>
  <si>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</si>
  <si>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</si>
  <si>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</si>
  <si>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</si>
  <si>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</si>
  <si>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</si>
  <si>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</si>
  <si>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</si>
  <si>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</si>
  <si>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</si>
  <si>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</si>
  <si>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</si>
  <si>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</si>
  <si>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</si>
  <si>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</si>
  <si>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</si>
  <si>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</si>
  <si>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</si>
  <si>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</si>
  <si>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</si>
  <si>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</si>
  <si>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</si>
  <si>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</si>
  <si>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</si>
  <si>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</si>
  <si>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</si>
  <si>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</si>
  <si>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</si>
  <si>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</si>
  <si>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</si>
  <si>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</si>
  <si>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</si>
  <si>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</si>
  <si>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</si>
  <si>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</si>
  <si>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</si>
  <si>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</si>
  <si>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</si>
  <si>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</si>
  <si>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</si>
  <si>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</si>
  <si>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</si>
  <si>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</si>
  <si>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</si>
  <si>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</si>
  <si>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</si>
  <si>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</si>
  <si>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</si>
  <si>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</si>
  <si>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</si>
  <si>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</si>
  <si>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</si>
  <si>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</si>
  <si>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</si>
  <si>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</si>
  <si>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</si>
  <si>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</si>
  <si>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</si>
  <si>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</si>
  <si>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</si>
  <si>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</si>
  <si>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</si>
  <si>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</si>
  <si>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</si>
  <si>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</si>
  <si>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</si>
  <si>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</si>
  <si>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</si>
  <si>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</si>
  <si>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</si>
  <si>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</si>
  <si>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</si>
  <si>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</si>
  <si>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</si>
  <si>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</si>
  <si>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</si>
  <si>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</si>
  <si>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</si>
  <si>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</si>
  <si>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</si>
  <si>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</si>
  <si>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</si>
  <si>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</si>
  <si>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</si>
  <si>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</si>
  <si>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</si>
  <si>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</si>
  <si>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</si>
  <si>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</si>
  <si>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</si>
  <si>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</si>
  <si>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</si>
  <si>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</si>
  <si>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</si>
  <si>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</si>
  <si>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</si>
  <si>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</si>
  <si>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</si>
  <si>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</si>
  <si>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</si>
  <si>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</si>
  <si>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</si>
  <si>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</si>
  <si>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</si>
  <si>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</si>
  <si>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</si>
  <si>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</si>
  <si>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</si>
  <si>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</si>
  <si>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</si>
  <si>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</si>
  <si>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</si>
  <si>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</si>
  <si>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</si>
  <si>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</si>
  <si>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</si>
  <si>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</si>
  <si>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</si>
  <si>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</si>
  <si>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</si>
  <si>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</si>
  <si>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</si>
  <si>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</si>
  <si>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</si>
  <si>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</si>
  <si>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</si>
  <si>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</si>
  <si>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</si>
  <si>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</si>
  <si>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</si>
  <si>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</si>
  <si>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</si>
  <si>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</si>
  <si>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</si>
  <si>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</si>
  <si>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</si>
  <si>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</si>
  <si>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</si>
  <si>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</si>
  <si>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</si>
  <si>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</si>
  <si>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</si>
  <si>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</si>
  <si>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</si>
  <si>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</si>
  <si>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</si>
  <si>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</si>
  <si>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</si>
  <si>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</si>
  <si>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</si>
  <si>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</si>
  <si>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</si>
  <si>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</si>
  <si>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</si>
  <si>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</si>
  <si>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</si>
  <si>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</si>
  <si>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</si>
  <si>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</si>
  <si>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</si>
  <si>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</si>
  <si>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</si>
  <si>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</si>
  <si>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</si>
  <si>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</si>
  <si>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</si>
  <si>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</si>
  <si>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</si>
  <si>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</si>
  <si>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</si>
  <si>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</si>
  <si>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</si>
  <si>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</si>
  <si>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</si>
  <si>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</si>
  <si>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</si>
  <si>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</si>
  <si>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</si>
  <si>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</si>
  <si>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</si>
  <si>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</si>
  <si>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</si>
  <si>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</si>
  <si>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</si>
  <si>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</si>
  <si>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</si>
  <si>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</si>
  <si>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</si>
  <si>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</si>
  <si>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</si>
  <si>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</si>
  <si>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</si>
  <si>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</si>
  <si>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</si>
  <si>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</si>
  <si>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</si>
  <si>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</si>
  <si>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</si>
  <si>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</si>
  <si>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</si>
  <si>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</si>
  <si>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</si>
  <si>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</si>
  <si>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</si>
  <si>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</si>
  <si>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</si>
  <si>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</si>
  <si>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</si>
  <si>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</si>
  <si>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</si>
  <si>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</si>
  <si>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</si>
  <si>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</si>
  <si>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</si>
  <si>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</si>
  <si>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</si>
  <si>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</si>
  <si>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</si>
  <si>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</si>
  <si>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</si>
  <si>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</si>
  <si>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</si>
  <si>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</si>
  <si>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</si>
  <si>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</si>
  <si>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</si>
  <si>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</si>
  <si>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</si>
  <si>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</si>
  <si>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</si>
  <si>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</si>
  <si>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</si>
  <si>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</si>
  <si>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</si>
  <si>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</si>
  <si>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</si>
  <si>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</si>
  <si>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</si>
  <si>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</si>
  <si>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</si>
  <si>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</si>
  <si>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</si>
  <si>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</si>
  <si>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</si>
  <si>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</si>
  <si>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</si>
  <si>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</si>
  <si>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</si>
  <si>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</si>
  <si>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</si>
  <si>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</si>
  <si>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</si>
  <si>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</si>
  <si>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</si>
  <si>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</si>
  <si>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</si>
  <si>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</si>
  <si>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</si>
  <si>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</si>
  <si>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</si>
  <si>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</si>
  <si>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</si>
  <si>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</si>
  <si>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</si>
  <si>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</si>
  <si>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</si>
  <si>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</si>
  <si>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</si>
  <si>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</si>
  <si>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</si>
  <si>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</si>
  <si>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</si>
  <si>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</si>
  <si>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</si>
  <si>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</si>
  <si>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</si>
  <si>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</si>
  <si>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</si>
  <si>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</si>
  <si>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</si>
  <si>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</si>
  <si>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</si>
  <si>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</si>
  <si>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</si>
  <si>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</si>
  <si>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</si>
  <si>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</si>
  <si>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</si>
  <si>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</si>
  <si>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</si>
  <si>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</si>
  <si>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</si>
  <si>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</si>
  <si>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</si>
  <si>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</si>
  <si>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</si>
  <si>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</si>
  <si>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</si>
  <si>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</si>
  <si>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</si>
  <si>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</si>
  <si>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</si>
  <si>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</si>
  <si>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</si>
  <si>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</si>
  <si>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</si>
  <si>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</si>
  <si>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</si>
  <si>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</si>
  <si>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</si>
  <si>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</si>
  <si>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</si>
  <si>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</si>
  <si>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</si>
  <si>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</si>
  <si>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</si>
  <si>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</si>
  <si>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</si>
  <si>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</si>
  <si>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</si>
  <si>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</si>
  <si>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</si>
  <si>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</si>
  <si>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</si>
  <si>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</si>
  <si>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</si>
  <si>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</si>
  <si>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</si>
  <si>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</si>
  <si>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</si>
  <si>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</si>
  <si>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</si>
  <si>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</si>
  <si>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</si>
  <si>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</si>
  <si>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</si>
  <si>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</si>
  <si>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</si>
  <si>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</si>
  <si>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</si>
  <si>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</si>
  <si>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</si>
  <si>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</si>
  <si>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</si>
  <si>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</si>
  <si>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</si>
  <si>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</si>
  <si>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</si>
  <si>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</si>
  <si>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</si>
  <si>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</si>
  <si>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</si>
  <si>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</si>
  <si>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</si>
  <si>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</si>
  <si>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</si>
  <si>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</si>
  <si>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</si>
  <si>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</si>
  <si>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</si>
  <si>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</si>
  <si>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</si>
  <si>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</si>
  <si>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</si>
  <si>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</si>
  <si>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</si>
  <si>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</si>
  <si>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</si>
  <si>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</si>
  <si>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</si>
  <si>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</si>
  <si>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</si>
  <si>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</si>
  <si>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</si>
  <si>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</si>
  <si>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</si>
  <si>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</si>
  <si>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</si>
  <si>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</si>
  <si>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</si>
  <si>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</si>
  <si>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</si>
  <si>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</si>
  <si>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</si>
  <si>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</si>
  <si>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</si>
  <si>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</si>
  <si>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</si>
  <si>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</si>
  <si>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</si>
  <si>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</si>
  <si>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</si>
  <si>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</si>
  <si>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</si>
  <si>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</si>
  <si>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</si>
  <si>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</si>
  <si>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</si>
  <si>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</si>
  <si>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</si>
  <si>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</si>
  <si>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</si>
  <si>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</si>
  <si>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</si>
  <si>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</si>
  <si>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</si>
  <si>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</si>
  <si>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</si>
  <si>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</si>
  <si>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</si>
  <si>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</si>
  <si>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</si>
  <si>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</si>
  <si>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</si>
  <si>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</si>
  <si>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</si>
  <si>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</si>
  <si>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</si>
  <si>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</si>
  <si>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</si>
  <si>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</si>
  <si>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</si>
  <si>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</si>
  <si>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</si>
  <si>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</si>
  <si>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</si>
  <si>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</si>
  <si>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</si>
  <si>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</si>
  <si>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</si>
  <si>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</si>
  <si>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</si>
  <si>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</si>
  <si>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</si>
  <si>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</si>
  <si>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</si>
  <si>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</si>
  <si>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</si>
  <si>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</si>
  <si>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</si>
  <si>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</si>
  <si>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</si>
  <si>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</si>
  <si>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</si>
  <si>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</si>
  <si>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</si>
  <si>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</si>
  <si>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</si>
  <si>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</si>
  <si>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</si>
  <si>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</si>
  <si>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</si>
  <si>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</si>
  <si>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</si>
  <si>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</si>
  <si>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</si>
  <si>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</si>
  <si>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</si>
  <si>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</si>
  <si>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</si>
  <si>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</si>
  <si>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</si>
  <si>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</si>
  <si>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</si>
  <si>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</si>
  <si>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</si>
  <si>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</si>
  <si>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</si>
  <si>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</si>
  <si>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</si>
  <si>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</si>
  <si>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</si>
  <si>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</si>
  <si>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</si>
  <si>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</si>
  <si>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</si>
  <si>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</si>
  <si>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</si>
  <si>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</si>
  <si>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</si>
  <si>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</si>
  <si>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</si>
  <si>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</si>
  <si>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</si>
  <si>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</si>
  <si>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</si>
  <si>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</si>
  <si>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</si>
  <si>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</si>
  <si>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</si>
  <si>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</si>
  <si>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</si>
  <si>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</si>
  <si>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</si>
  <si>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</si>
  <si>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</si>
  <si>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</si>
  <si>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</si>
  <si>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</si>
  <si>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</si>
  <si>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</si>
  <si>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</si>
  <si>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</si>
  <si>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</si>
  <si>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</si>
  <si>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</si>
  <si>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</si>
  <si>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</si>
  <si>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</si>
  <si>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</si>
  <si>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</si>
  <si>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</si>
  <si>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</si>
  <si>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</si>
  <si>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</si>
  <si>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</si>
  <si>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</si>
  <si>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</si>
  <si>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</si>
  <si>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</si>
  <si>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</si>
  <si>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</si>
  <si>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</si>
  <si>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</si>
  <si>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</si>
  <si>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</si>
  <si>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</si>
  <si>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</si>
  <si>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</si>
  <si>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</si>
  <si>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</si>
  <si>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</si>
  <si>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</si>
  <si>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</si>
  <si>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</si>
  <si>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</si>
  <si>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</si>
  <si>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</si>
  <si>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</si>
  <si>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</si>
  <si>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</si>
  <si>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</si>
  <si>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</si>
  <si>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</si>
  <si>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</si>
  <si>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</si>
  <si>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</si>
  <si>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</si>
  <si>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</si>
  <si>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</si>
  <si>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</si>
  <si>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</si>
  <si>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</si>
  <si>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</si>
  <si>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</si>
  <si>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</si>
  <si>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</si>
  <si>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</si>
  <si>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</si>
  <si>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</si>
  <si>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</si>
  <si>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</si>
  <si>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</si>
  <si>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</si>
  <si>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</si>
  <si>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</si>
  <si>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</si>
  <si>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</si>
  <si>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</si>
  <si>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</si>
  <si>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</si>
  <si>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</si>
  <si>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</si>
  <si>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</si>
  <si>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</si>
  <si>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</si>
  <si>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</si>
  <si>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</si>
  <si>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</si>
  <si>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</si>
  <si>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</si>
  <si>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</si>
  <si>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</si>
  <si>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</si>
  <si>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</si>
  <si>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</si>
  <si>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</si>
  <si>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</si>
  <si>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</si>
  <si>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</si>
  <si>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</si>
  <si>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</si>
  <si>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</si>
  <si>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</si>
  <si>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</si>
  <si>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</si>
  <si>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</si>
  <si>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</si>
  <si>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</si>
  <si>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</si>
  <si>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</si>
  <si>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</si>
  <si>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</si>
  <si>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</si>
  <si>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</si>
  <si>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</si>
  <si>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</si>
  <si>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</si>
  <si>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</si>
  <si>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</si>
  <si>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</si>
  <si>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</si>
  <si>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</si>
  <si>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</si>
  <si>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</si>
  <si>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</si>
  <si>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</si>
  <si>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</si>
  <si>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</si>
  <si>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</si>
  <si>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</si>
  <si>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</si>
  <si>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</si>
  <si>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</si>
  <si>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</si>
  <si>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</si>
  <si>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</si>
  <si>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</si>
  <si>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</si>
  <si>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</si>
  <si>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</si>
  <si>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</si>
  <si>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</si>
  <si>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</si>
  <si>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</si>
  <si>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</si>
  <si>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</si>
  <si>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</si>
  <si>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</si>
  <si>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</si>
  <si>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</si>
  <si>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</si>
  <si>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</si>
  <si>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</si>
  <si>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</si>
  <si>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</si>
  <si>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</si>
  <si>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</si>
  <si>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</si>
  <si>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</si>
  <si>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</si>
  <si>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</si>
  <si>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</si>
  <si>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</si>
  <si>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</si>
  <si>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</si>
  <si>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</si>
  <si>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</si>
  <si>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</si>
  <si>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</si>
  <si>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</si>
  <si>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</si>
  <si>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</si>
  <si>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</si>
  <si>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</si>
  <si>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</si>
  <si>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</si>
  <si>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</si>
  <si>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</si>
  <si>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</si>
  <si>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</si>
  <si>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</si>
  <si>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</si>
  <si>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</si>
  <si>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</si>
  <si>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</si>
  <si>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</si>
  <si>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</si>
  <si>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</si>
  <si>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</si>
  <si>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</si>
  <si>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</si>
  <si>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</si>
  <si>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</si>
  <si>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</si>
  <si>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</si>
  <si>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</si>
  <si>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</si>
  <si>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</si>
  <si>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</si>
  <si>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</si>
  <si>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</si>
  <si>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</si>
  <si>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</si>
  <si>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</si>
  <si>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</si>
  <si>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</si>
  <si>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</si>
  <si>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</si>
  <si>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</si>
  <si>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</si>
  <si>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</si>
  <si>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</si>
  <si>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</si>
  <si>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</si>
  <si>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</si>
  <si>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</si>
  <si>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</si>
  <si>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</si>
  <si>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</si>
  <si>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</si>
  <si>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</si>
  <si>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</si>
  <si>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</si>
  <si>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</si>
  <si>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</si>
  <si>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</si>
  <si>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</si>
  <si>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</si>
  <si>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</si>
  <si>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</si>
  <si>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</si>
  <si>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</si>
  <si>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</si>
  <si>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</si>
  <si>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</si>
  <si>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</si>
  <si>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</si>
  <si>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</si>
  <si>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</si>
  <si>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</si>
  <si>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</si>
  <si>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</si>
  <si>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</si>
  <si>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</si>
  <si>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</si>
  <si>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</si>
  <si>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</si>
  <si>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</si>
  <si>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</si>
  <si>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</si>
  <si>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</si>
  <si>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</si>
  <si>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</si>
  <si>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</si>
  <si>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</si>
  <si>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</si>
  <si>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</si>
  <si>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</si>
  <si>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</si>
  <si>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</si>
  <si>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</si>
  <si>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</si>
  <si>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</si>
  <si>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</si>
  <si>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</si>
  <si>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</si>
  <si>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</si>
  <si>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</si>
  <si>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</si>
  <si>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</si>
  <si>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</si>
  <si>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</si>
  <si>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</si>
  <si>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</si>
  <si>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</si>
  <si>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</si>
  <si>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</si>
  <si>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</si>
  <si>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</si>
  <si>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</si>
  <si>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</si>
  <si>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</si>
  <si>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</si>
  <si>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</si>
  <si>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</si>
  <si>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</si>
  <si>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</si>
  <si>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</si>
  <si>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</si>
  <si>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</si>
  <si>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</si>
  <si>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</si>
  <si>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</si>
  <si>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</si>
  <si>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</si>
  <si>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</si>
  <si>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</si>
  <si>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</si>
  <si>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</si>
  <si>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</si>
  <si>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</si>
  <si>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</si>
  <si>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</si>
  <si>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</si>
  <si>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</si>
  <si>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</si>
  <si>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</si>
  <si>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</si>
  <si>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</si>
  <si>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</si>
  <si>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</si>
  <si>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</si>
  <si>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</si>
  <si>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</si>
  <si>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</si>
  <si>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</si>
  <si>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</si>
  <si>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</si>
  <si>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</si>
  <si>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</si>
  <si>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</si>
  <si>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</si>
  <si>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</si>
  <si>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</si>
  <si>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</si>
  <si>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</si>
  <si>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</si>
  <si>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</si>
  <si>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</si>
  <si>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</si>
  <si>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</si>
  <si>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</si>
  <si>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</si>
  <si>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</si>
  <si>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</si>
  <si>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</si>
  <si>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</si>
  <si>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</si>
  <si>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</si>
  <si>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</si>
  <si>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</si>
  <si>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</si>
  <si>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</si>
  <si>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</si>
  <si>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</si>
  <si>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</si>
  <si>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</si>
  <si>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</si>
  <si>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</si>
  <si>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</si>
  <si>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</si>
  <si>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</si>
  <si>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</si>
  <si>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</si>
  <si>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</si>
  <si>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</si>
  <si>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</si>
  <si>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</si>
  <si>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</si>
  <si>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</si>
  <si>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</si>
  <si>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</si>
  <si>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</si>
  <si>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</si>
  <si>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</si>
  <si>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</si>
  <si>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</si>
  <si>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</si>
  <si>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</si>
  <si>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</si>
  <si>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</si>
  <si>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</si>
  <si>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</si>
  <si>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</si>
  <si>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</si>
  <si>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</si>
  <si>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</si>
  <si>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</si>
  <si>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</si>
  <si>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</si>
  <si>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</si>
  <si>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</si>
  <si>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</si>
  <si>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</si>
  <si>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</si>
  <si>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</si>
  <si>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</si>
  <si>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</si>
  <si>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</si>
  <si>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</si>
  <si>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</si>
  <si>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</si>
  <si>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</si>
  <si>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</si>
  <si>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</si>
  <si>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</si>
  <si>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</si>
  <si>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</si>
  <si>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</si>
  <si>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</si>
  <si>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</si>
  <si>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</si>
  <si>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</si>
  <si>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</si>
  <si>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</si>
  <si>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</si>
  <si>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</si>
  <si>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</si>
  <si>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</si>
  <si>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</si>
  <si>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</si>
  <si>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</si>
  <si>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</si>
  <si>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</si>
  <si>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</si>
  <si>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</si>
  <si>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</si>
  <si>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</si>
  <si>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</si>
  <si>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</si>
  <si>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</si>
  <si>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</si>
  <si>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</si>
  <si>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</si>
  <si>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</si>
  <si>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</si>
  <si>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</si>
  <si>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</si>
  <si>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</si>
  <si>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</si>
  <si>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</si>
  <si>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</si>
  <si>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</si>
  <si>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</si>
  <si>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</si>
  <si>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</si>
  <si>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</si>
  <si>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</si>
  <si>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</si>
  <si>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</si>
  <si>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</si>
  <si>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</si>
  <si>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</si>
  <si>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</si>
  <si>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</si>
  <si>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</si>
  <si>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</si>
  <si>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</si>
  <si>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</si>
  <si>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</si>
  <si>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</si>
  <si>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</si>
  <si>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</si>
  <si>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</si>
  <si>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</si>
  <si>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</si>
  <si>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</si>
  <si>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</si>
  <si>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</si>
  <si>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</si>
  <si>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</si>
  <si>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</si>
  <si>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</si>
  <si>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</si>
  <si>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</si>
  <si>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</si>
  <si>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</si>
  <si>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</si>
  <si>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</si>
  <si>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</si>
  <si>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</si>
  <si>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</si>
  <si>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</si>
  <si>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</si>
  <si>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</si>
  <si>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</si>
  <si>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</si>
  <si>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</si>
  <si>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</si>
  <si>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</si>
  <si>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</si>
  <si>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</si>
  <si>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</si>
  <si>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</si>
  <si>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</si>
  <si>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</si>
  <si>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</si>
  <si>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</si>
  <si>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</si>
  <si>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</si>
  <si>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</si>
  <si>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</si>
  <si>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</si>
  <si>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</si>
  <si>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</si>
  <si>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</si>
  <si>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</si>
  <si>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</si>
  <si>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</si>
  <si>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</si>
  <si>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</si>
  <si>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</si>
  <si>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</si>
  <si>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</si>
  <si>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</si>
  <si>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</si>
  <si>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</si>
  <si>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</si>
  <si>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</si>
  <si>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</si>
  <si>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</si>
  <si>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</si>
  <si>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</si>
  <si>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</si>
  <si>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</si>
  <si>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</si>
  <si>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</si>
  <si>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</si>
  <si>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</si>
  <si>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</si>
  <si>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</si>
  <si>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</si>
  <si>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</si>
  <si>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</si>
  <si>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</si>
  <si>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</si>
  <si>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</si>
  <si>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</si>
  <si>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</si>
  <si>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</si>
  <si>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</si>
  <si>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</si>
  <si>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</si>
  <si>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</si>
  <si>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</si>
  <si>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</si>
  <si>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</si>
  <si>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</si>
  <si>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</si>
  <si>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</si>
  <si>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</si>
  <si>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</si>
  <si>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</si>
  <si>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</si>
  <si>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</si>
  <si>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</si>
  <si>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</si>
  <si>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</si>
  <si>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</si>
  <si>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</si>
  <si>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</si>
  <si>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</si>
  <si>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</si>
  <si>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</si>
  <si>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</si>
  <si>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</si>
  <si>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</si>
  <si>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</si>
  <si>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</si>
  <si>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</si>
  <si>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</si>
  <si>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</si>
  <si>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</si>
  <si>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</si>
  <si>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</si>
  <si>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</si>
  <si>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</si>
  <si>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</si>
  <si>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</si>
  <si>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</si>
  <si>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</si>
  <si>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</si>
  <si>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</si>
  <si>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</si>
  <si>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</si>
  <si>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</si>
  <si>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</si>
  <si>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</si>
  <si>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</si>
  <si>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</si>
  <si>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</si>
  <si>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</si>
  <si>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</si>
  <si>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</si>
  <si>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</si>
  <si>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</si>
  <si>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</si>
  <si>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</si>
  <si>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</si>
  <si>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</si>
  <si>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</si>
  <si>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</si>
  <si>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</si>
  <si>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</si>
  <si>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</si>
  <si>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</si>
  <si>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</si>
  <si>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</si>
  <si>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</si>
  <si>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</si>
  <si>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</si>
  <si>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</si>
  <si>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</si>
  <si>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</si>
  <si>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</si>
  <si>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</si>
  <si>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</si>
  <si>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</si>
  <si>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</si>
  <si>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</si>
  <si>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</si>
  <si>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</si>
  <si>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</si>
  <si>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</si>
  <si>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</si>
  <si>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</si>
  <si>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</si>
  <si>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</si>
  <si>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</si>
  <si>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</si>
  <si>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</si>
  <si>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</si>
  <si>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</si>
  <si>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</si>
  <si>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</si>
  <si>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</si>
  <si>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</si>
  <si>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</si>
  <si>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</si>
  <si>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</si>
  <si>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</si>
  <si>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</si>
  <si>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</si>
  <si>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</si>
  <si>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</si>
  <si>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</si>
  <si>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</si>
  <si>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</si>
  <si>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</si>
  <si>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</si>
  <si>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</si>
  <si>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</si>
  <si>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</si>
  <si>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</si>
  <si>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</si>
  <si>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</si>
  <si>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</si>
  <si>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</si>
  <si>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</si>
  <si>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</si>
  <si>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</si>
  <si>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</si>
  <si>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</si>
  <si>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</si>
  <si>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</si>
  <si>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</si>
  <si>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</si>
  <si>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</si>
  <si>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</si>
  <si>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</si>
  <si>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</si>
  <si>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</si>
  <si>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</si>
  <si>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</si>
  <si>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</si>
  <si>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</si>
  <si>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</si>
  <si>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</si>
  <si>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</si>
  <si>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</si>
  <si>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</si>
  <si>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</si>
  <si>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</si>
  <si>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</si>
  <si>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</si>
  <si>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</si>
  <si>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</si>
  <si>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</si>
  <si>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</si>
  <si>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</si>
  <si>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</si>
  <si>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</si>
  <si>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</si>
  <si>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</si>
  <si>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</si>
  <si>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</si>
  <si>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</si>
  <si>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</si>
  <si>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</si>
  <si>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</si>
  <si>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</si>
  <si>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</si>
  <si>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</si>
  <si>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</si>
  <si>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</si>
  <si>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</si>
  <si>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</si>
  <si>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</si>
  <si>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</si>
  <si>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</si>
  <si>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</si>
  <si>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</si>
  <si>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</si>
  <si>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</si>
  <si>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</si>
  <si>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</si>
  <si>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</si>
  <si>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</si>
  <si>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</si>
  <si>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</si>
  <si>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</si>
  <si>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</si>
  <si>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</si>
  <si>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</si>
  <si>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</si>
  <si>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</si>
  <si>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</si>
  <si>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</si>
  <si>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</si>
  <si>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</si>
  <si>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</si>
  <si>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</si>
  <si>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</si>
  <si>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</si>
  <si>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</si>
  <si>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</si>
  <si>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</si>
  <si>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</si>
  <si>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</si>
  <si>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</si>
  <si>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</si>
  <si>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</si>
  <si>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</si>
  <si>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</si>
  <si>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</si>
  <si>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</si>
  <si>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</si>
  <si>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</si>
  <si>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</si>
  <si>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</si>
  <si>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</si>
  <si>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</si>
  <si>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</si>
  <si>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</si>
  <si>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</si>
  <si>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</si>
  <si>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</si>
  <si>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</si>
  <si>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</si>
  <si>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</si>
  <si>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</si>
  <si>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</si>
  <si>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</si>
  <si>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</si>
  <si>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</si>
  <si>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</si>
  <si>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</si>
  <si>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</si>
  <si>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</si>
  <si>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</si>
  <si>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</si>
  <si>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</si>
  <si>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</si>
  <si>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</si>
  <si>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</si>
  <si>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</si>
  <si>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</si>
  <si>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</si>
  <si>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</si>
  <si>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</si>
  <si>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</si>
  <si>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</si>
  <si>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</si>
  <si>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</si>
  <si>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</si>
  <si>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</si>
  <si>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</si>
  <si>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</si>
  <si>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</si>
  <si>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</si>
  <si>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</si>
  <si>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</si>
  <si>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</si>
  <si>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</si>
  <si>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</si>
  <si>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</si>
  <si>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</si>
  <si>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</si>
  <si>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</si>
  <si>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</si>
  <si>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</si>
  <si>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</si>
  <si>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</si>
  <si>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</si>
  <si>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</si>
  <si>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</si>
  <si>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</si>
  <si>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</si>
  <si>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</si>
  <si>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</si>
  <si>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</si>
  <si>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</si>
  <si>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</si>
  <si>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</si>
  <si>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</si>
  <si>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</si>
  <si>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</si>
  <si>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</si>
  <si>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</si>
  <si>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</si>
  <si>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</si>
  <si>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</si>
  <si>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</si>
  <si>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</si>
  <si>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</si>
  <si>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</si>
  <si>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</si>
  <si>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</si>
  <si>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</si>
  <si>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</si>
  <si>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</si>
  <si>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</si>
  <si>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</si>
  <si>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</si>
  <si>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</si>
  <si>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</si>
  <si>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</si>
  <si>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</si>
  <si>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</si>
  <si>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</si>
  <si>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</si>
  <si>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</si>
  <si>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</si>
  <si>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</si>
  <si>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</si>
  <si>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</si>
  <si>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</si>
  <si>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</si>
  <si>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</si>
  <si>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</si>
  <si>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</si>
  <si>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</si>
  <si>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</si>
  <si>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</si>
  <si>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</si>
  <si>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</si>
  <si>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</si>
  <si>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</si>
  <si>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</si>
  <si>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</si>
  <si>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</si>
  <si>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</si>
  <si>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</si>
  <si>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</si>
  <si>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</si>
  <si>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</si>
  <si>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</si>
  <si>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</si>
  <si>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</si>
  <si>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</si>
  <si>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</si>
  <si>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</si>
  <si>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</si>
  <si>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</si>
  <si>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</si>
  <si>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</si>
  <si>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</si>
  <si>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</si>
  <si>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</si>
  <si>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</si>
  <si>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</si>
  <si>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</si>
  <si>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</si>
  <si>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</si>
  <si>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</si>
  <si>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</si>
  <si>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</si>
  <si>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</si>
  <si>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</si>
  <si>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</si>
  <si>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</si>
  <si>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</si>
  <si>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</si>
  <si>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</si>
  <si>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</si>
  <si>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</si>
  <si>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</si>
  <si>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</si>
  <si>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</si>
  <si>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</si>
  <si>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</si>
  <si>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</si>
  <si>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</si>
  <si>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</si>
  <si>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</si>
  <si>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</si>
  <si>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</si>
  <si>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</si>
  <si>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</si>
  <si>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</si>
  <si>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</si>
  <si>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</si>
  <si>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</si>
  <si>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</si>
  <si>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</si>
  <si>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</si>
  <si>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</si>
  <si>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</si>
  <si>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</si>
  <si>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</si>
  <si>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</si>
  <si>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</si>
  <si>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</si>
  <si>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</si>
  <si>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</si>
  <si>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</si>
  <si>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</si>
  <si>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</si>
  <si>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</si>
  <si>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</si>
  <si>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</si>
  <si>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</si>
  <si>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</si>
  <si>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</si>
  <si>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</si>
  <si>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</si>
  <si>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</si>
  <si>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</si>
  <si>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</si>
  <si>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</si>
  <si>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</si>
  <si>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</si>
  <si>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</si>
  <si>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</si>
  <si>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</si>
  <si>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</si>
  <si>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</si>
  <si>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</si>
  <si>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</si>
  <si>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</si>
  <si>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</si>
  <si>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</si>
  <si>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</si>
  <si>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</si>
  <si>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</si>
  <si>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</si>
  <si>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</si>
  <si>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</si>
  <si>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</si>
  <si>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</si>
  <si>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</si>
  <si>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</si>
  <si>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</si>
  <si>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</si>
  <si>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</si>
  <si>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</si>
  <si>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</si>
  <si>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</si>
  <si>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</si>
  <si>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</si>
  <si>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</si>
  <si>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</si>
  <si>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</si>
  <si>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</si>
  <si>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</si>
  <si>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</si>
  <si>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</si>
  <si>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</si>
  <si>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</si>
  <si>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</si>
  <si>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</si>
  <si>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</si>
  <si>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</si>
  <si>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</si>
  <si>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</si>
  <si>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</si>
  <si>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</si>
  <si>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</si>
  <si>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</si>
  <si>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</si>
  <si>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</si>
  <si>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</si>
  <si>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</si>
  <si>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</si>
  <si>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</si>
  <si>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</si>
  <si>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</si>
  <si>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</si>
  <si>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</si>
  <si>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</si>
  <si>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</si>
  <si>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</si>
  <si>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</si>
  <si>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</si>
  <si>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</si>
  <si>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</si>
  <si>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</si>
  <si>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</si>
  <si>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</si>
  <si>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</si>
  <si>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</si>
  <si>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</si>
  <si>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</si>
  <si>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</si>
  <si>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</si>
  <si>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</si>
  <si>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</si>
  <si>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</si>
  <si>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</si>
  <si>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</si>
  <si>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</si>
  <si>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</si>
  <si>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</si>
  <si>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</si>
  <si>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</si>
  <si>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</si>
  <si>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</si>
  <si>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</si>
  <si>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</si>
  <si>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</si>
  <si>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</si>
  <si>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</si>
  <si>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</si>
  <si>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</si>
  <si>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</si>
  <si>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</si>
  <si>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</si>
  <si>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</si>
  <si>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</si>
  <si>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</si>
  <si>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</si>
  <si>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</si>
  <si>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</si>
  <si>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</si>
  <si>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</si>
  <si>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</si>
  <si>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</si>
  <si>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</si>
  <si>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</si>
  <si>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</si>
  <si>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</si>
  <si>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</si>
  <si>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</si>
  <si>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</si>
  <si>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</si>
  <si>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</si>
  <si>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</si>
  <si>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</si>
  <si>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</si>
  <si>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</si>
  <si>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</si>
  <si>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</si>
  <si>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</si>
  <si>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</si>
  <si>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</si>
  <si>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</si>
  <si>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</si>
  <si>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</si>
  <si>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</si>
  <si>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</si>
  <si>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</si>
  <si>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</si>
  <si>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</si>
  <si>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</si>
  <si>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</si>
  <si>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</si>
  <si>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</si>
  <si>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</si>
  <si>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</si>
  <si>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</si>
  <si>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</si>
  <si>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</si>
  <si>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</si>
  <si>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</si>
  <si>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</si>
  <si>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</si>
  <si>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</si>
  <si>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</si>
  <si>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</si>
  <si>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</si>
  <si>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</si>
  <si>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</si>
  <si>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</si>
  <si>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</si>
  <si>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</si>
  <si>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</si>
  <si>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</si>
  <si>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</si>
  <si>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</si>
  <si>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</si>
  <si>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</si>
  <si>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</si>
  <si>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</si>
  <si>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</si>
  <si>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</si>
  <si>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</si>
  <si>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</si>
  <si>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</si>
  <si>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</si>
  <si>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</si>
  <si>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</si>
  <si>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</si>
  <si>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</si>
  <si>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</si>
  <si>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</si>
  <si>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</si>
  <si>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</si>
  <si>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</si>
  <si>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</si>
  <si>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</si>
  <si>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</si>
  <si>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</si>
  <si>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</si>
  <si>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</si>
  <si>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</si>
  <si>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</si>
  <si>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</si>
  <si>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</si>
  <si>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</si>
  <si>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</si>
  <si>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</si>
  <si>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</si>
  <si>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</si>
  <si>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</si>
  <si>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</si>
  <si>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</si>
  <si>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</si>
  <si>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</si>
  <si>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</si>
  <si>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</si>
  <si>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</si>
  <si>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</si>
  <si>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</si>
  <si>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</si>
  <si>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</si>
  <si>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</si>
  <si>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</si>
  <si>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</si>
  <si>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</si>
  <si>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</si>
  <si>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</si>
  <si>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</si>
  <si>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</si>
  <si>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</si>
  <si>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</si>
  <si>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</si>
  <si>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</si>
  <si>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</si>
  <si>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</si>
  <si>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</si>
  <si>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</si>
  <si>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</si>
  <si>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</si>
  <si>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</si>
  <si>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</si>
  <si>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</si>
  <si>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</si>
  <si>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</si>
  <si>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</si>
  <si>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</si>
  <si>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</si>
  <si>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</si>
  <si>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</si>
  <si>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</si>
  <si>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</si>
  <si>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</si>
  <si>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</si>
  <si>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</si>
  <si>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</si>
  <si>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</si>
  <si>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</si>
  <si>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</si>
  <si>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</si>
  <si>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</si>
  <si>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</si>
  <si>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</si>
  <si>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</si>
  <si>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</si>
  <si>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</si>
  <si>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</si>
  <si>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</si>
  <si>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</si>
  <si>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</si>
  <si>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</si>
  <si>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</si>
  <si>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</si>
  <si>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</si>
  <si>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</si>
  <si>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</si>
  <si>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</si>
  <si>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</si>
  <si>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</si>
  <si>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</si>
  <si>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</si>
  <si>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</si>
  <si>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</si>
  <si>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</si>
  <si>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</si>
  <si>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</si>
  <si>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</si>
  <si>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</si>
  <si>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</si>
  <si>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</si>
  <si>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</si>
  <si>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</si>
  <si>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</si>
  <si>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</si>
  <si>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</si>
  <si>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</si>
  <si>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</si>
  <si>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</si>
  <si>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</si>
  <si>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</si>
  <si>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</si>
  <si>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</si>
  <si>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</si>
  <si>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</si>
  <si>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</si>
  <si>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</si>
  <si>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</si>
  <si>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</si>
  <si>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</si>
  <si>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</si>
  <si>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</si>
  <si>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</si>
  <si>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</si>
  <si>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</si>
  <si>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</si>
  <si>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</si>
  <si>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</si>
  <si>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</si>
  <si>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</si>
  <si>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</si>
  <si>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</si>
  <si>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</si>
  <si>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</si>
  <si>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</si>
  <si>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</si>
  <si>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</si>
  <si>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</si>
  <si>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</si>
  <si>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</si>
  <si>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</si>
  <si>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</si>
  <si>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</si>
  <si>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</si>
  <si>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</si>
  <si>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</si>
  <si>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</si>
  <si>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</si>
  <si>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</si>
  <si>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</si>
  <si>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</si>
  <si>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</si>
  <si>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</si>
  <si>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</si>
  <si>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</si>
  <si>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</si>
  <si>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</si>
  <si>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</si>
  <si>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</si>
  <si>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</si>
  <si>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</si>
  <si>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</si>
  <si>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</si>
  <si>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</si>
  <si>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</si>
  <si>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</si>
  <si>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</si>
  <si>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</si>
  <si>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</si>
  <si>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</si>
  <si>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</si>
  <si>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</si>
  <si>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</si>
  <si>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</si>
  <si>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</si>
  <si>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</si>
  <si>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</si>
  <si>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</si>
  <si>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</si>
  <si>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</si>
  <si>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</si>
  <si>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</si>
  <si>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</si>
  <si>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</si>
  <si>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</si>
  <si>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</si>
  <si>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</si>
  <si>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</si>
  <si>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</si>
  <si>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</si>
  <si>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</si>
  <si>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</si>
  <si>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</si>
  <si>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</si>
  <si>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</si>
  <si>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</si>
  <si>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</si>
  <si>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</si>
  <si>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</si>
  <si>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</si>
  <si>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</si>
  <si>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</si>
  <si>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</si>
  <si>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</si>
  <si>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</si>
  <si>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</si>
  <si>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</si>
  <si>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</si>
  <si>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</si>
  <si>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</si>
  <si>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</si>
  <si>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</si>
  <si>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</si>
  <si>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</si>
  <si>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</si>
  <si>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</si>
  <si>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</si>
  <si>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</si>
  <si>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</si>
  <si>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</si>
  <si>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</si>
  <si>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</si>
  <si>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</si>
  <si>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</si>
  <si>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</si>
  <si>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</si>
  <si>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</si>
  <si>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</si>
  <si>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</si>
  <si>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</si>
  <si>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</si>
  <si>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</si>
  <si>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</si>
  <si>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</si>
  <si>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</si>
  <si>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</si>
  <si>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</si>
  <si>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</si>
  <si>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</si>
  <si>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</si>
  <si>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</si>
  <si>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</si>
  <si>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</si>
  <si>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</si>
  <si>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</si>
  <si>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</si>
  <si>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</si>
  <si>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</si>
  <si>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</si>
  <si>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</si>
  <si>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</si>
  <si>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</si>
  <si>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</si>
  <si>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</si>
  <si>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</si>
  <si>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</si>
  <si>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</si>
  <si>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</si>
  <si>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</si>
  <si>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</si>
  <si>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</si>
  <si>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</si>
  <si>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</si>
  <si>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</si>
  <si>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</si>
  <si>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</si>
  <si>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</si>
  <si>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</si>
  <si>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</si>
  <si>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</si>
  <si>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</si>
  <si>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</si>
  <si>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</si>
  <si>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</si>
  <si>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</si>
  <si>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</si>
  <si>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</si>
  <si>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</si>
  <si>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</si>
  <si>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</si>
  <si>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</si>
  <si>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</si>
  <si>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</si>
  <si>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</si>
  <si>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</si>
  <si>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</si>
  <si>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</si>
  <si>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</si>
  <si>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</si>
  <si>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</si>
  <si>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</si>
  <si>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</si>
  <si>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</si>
  <si>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</si>
  <si>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</si>
  <si>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</si>
  <si>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</si>
  <si>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</si>
  <si>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</si>
  <si>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</si>
  <si>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</si>
  <si>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</si>
  <si>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</si>
  <si>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</si>
  <si>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</si>
  <si>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</si>
  <si>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</si>
  <si>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</si>
  <si>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</si>
  <si>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</si>
  <si>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</si>
  <si>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</si>
  <si>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</si>
  <si>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</si>
  <si>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</si>
  <si>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</si>
  <si>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</si>
  <si>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</si>
  <si>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</si>
  <si>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</si>
  <si>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</si>
  <si>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</si>
  <si>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</si>
  <si>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</si>
  <si>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</si>
  <si>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</si>
  <si>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</si>
  <si>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</si>
  <si>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</si>
  <si>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</si>
  <si>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</si>
  <si>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</si>
  <si>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</si>
  <si>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</si>
  <si>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</si>
  <si>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</si>
  <si>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</si>
  <si>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</si>
  <si>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</si>
  <si>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</si>
  <si>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</si>
  <si>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</si>
  <si>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</si>
  <si>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</si>
  <si>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</si>
  <si>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</si>
  <si>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</si>
  <si>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</si>
  <si>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</si>
  <si>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</si>
  <si>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</si>
  <si>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</si>
  <si>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</si>
  <si>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</si>
  <si>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</si>
  <si>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</si>
  <si>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</si>
  <si>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</si>
  <si>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</si>
  <si>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</si>
  <si>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</si>
  <si>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</si>
  <si>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</si>
  <si>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</si>
  <si>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</si>
  <si>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</si>
  <si>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</si>
  <si>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</si>
  <si>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</si>
  <si>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</si>
  <si>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</si>
  <si>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</si>
  <si>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</si>
  <si>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</si>
  <si>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</si>
  <si>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</si>
  <si>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</si>
  <si>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</si>
  <si>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</si>
  <si>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</si>
  <si>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</si>
  <si>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</si>
  <si>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</si>
  <si>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</si>
  <si>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</si>
  <si>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</si>
  <si>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</si>
  <si>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</si>
  <si>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</si>
  <si>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</si>
  <si>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</si>
  <si>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</si>
  <si>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</si>
  <si>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</si>
  <si>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</si>
  <si>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</si>
  <si>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</si>
  <si>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</si>
  <si>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</si>
  <si>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</si>
  <si>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</si>
  <si>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</si>
  <si>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</si>
  <si>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</si>
  <si>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</si>
  <si>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</si>
  <si>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</si>
  <si>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</si>
  <si>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</si>
  <si>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</si>
  <si>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</si>
  <si>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</si>
  <si>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</si>
  <si>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</si>
  <si>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</si>
  <si>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</si>
  <si>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</si>
  <si>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</si>
  <si>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</si>
  <si>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</si>
  <si>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</si>
  <si>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</si>
  <si>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</si>
  <si>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</si>
  <si>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</si>
  <si>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</si>
  <si>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</si>
  <si>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</si>
  <si>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</si>
  <si>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</si>
  <si>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</si>
  <si>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</si>
  <si>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</si>
  <si>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</si>
  <si>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</si>
  <si>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</si>
  <si>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</si>
  <si>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</si>
  <si>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</si>
  <si>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</si>
  <si>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</si>
  <si>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</si>
  <si>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</si>
  <si>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</si>
  <si>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</si>
  <si>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</si>
  <si>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</si>
  <si>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</si>
  <si>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</si>
  <si>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</si>
  <si>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</si>
  <si>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</si>
  <si>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</si>
  <si>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</si>
  <si>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</si>
  <si>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</si>
  <si>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</si>
  <si>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</si>
  <si>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</si>
  <si>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</si>
  <si>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</si>
  <si>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</si>
  <si>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</si>
  <si>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</si>
  <si>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</si>
  <si>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</si>
  <si>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</si>
  <si>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</si>
  <si>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</si>
  <si>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</si>
  <si>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</si>
  <si>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</si>
  <si>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</si>
  <si>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</si>
  <si>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</si>
  <si>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</si>
  <si>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</si>
  <si>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</si>
  <si>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</si>
  <si>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</si>
  <si>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</si>
  <si>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</si>
  <si>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</si>
  <si>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</si>
  <si>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</si>
  <si>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</si>
  <si>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</si>
  <si>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</si>
  <si>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</si>
  <si>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</si>
  <si>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</si>
  <si>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</si>
  <si>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</si>
  <si>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</si>
  <si>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</si>
  <si>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</si>
  <si>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</si>
  <si>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</si>
  <si>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</si>
  <si>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</si>
  <si>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</si>
  <si>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</si>
  <si>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</si>
  <si>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</si>
  <si>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</si>
  <si>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</si>
  <si>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</si>
  <si>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</si>
  <si>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</si>
  <si>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</si>
  <si>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</si>
  <si>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</si>
  <si>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</si>
  <si>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</si>
  <si>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</si>
  <si>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</si>
  <si>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</si>
  <si>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</si>
  <si>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</si>
  <si>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</si>
  <si>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</si>
  <si>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</si>
  <si>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</si>
  <si>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</si>
  <si>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</si>
  <si>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</si>
  <si>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</si>
  <si>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</si>
  <si>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</si>
  <si>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</si>
  <si>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</si>
  <si>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</si>
  <si>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</si>
  <si>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</si>
  <si>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</si>
  <si>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</si>
  <si>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</si>
  <si>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</si>
  <si>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</si>
  <si>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</si>
  <si>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</si>
  <si>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</si>
  <si>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</si>
  <si>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</si>
  <si>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</si>
  <si>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</si>
  <si>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</si>
  <si>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</si>
  <si>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</si>
  <si>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</si>
  <si>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</si>
  <si>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</si>
  <si>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</si>
  <si>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</si>
  <si>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</si>
  <si>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</si>
  <si>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</si>
  <si>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</si>
  <si>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</si>
  <si>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</si>
  <si>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</si>
  <si>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</si>
  <si>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</si>
  <si>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</si>
  <si>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</si>
  <si>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</si>
  <si>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</si>
  <si>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</si>
  <si>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</si>
  <si>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</si>
  <si>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</si>
  <si>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</si>
  <si>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</si>
  <si>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</si>
  <si>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</si>
  <si>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</si>
  <si>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</si>
  <si>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</si>
  <si>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</si>
  <si>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</si>
  <si>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</si>
  <si>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</si>
  <si>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</si>
  <si>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</si>
  <si>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</si>
  <si>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</si>
  <si>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</si>
  <si>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</si>
  <si>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</si>
  <si>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</si>
  <si>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</si>
  <si>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</si>
  <si>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</si>
  <si>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</si>
  <si>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</si>
  <si>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</si>
  <si>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</si>
  <si>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</si>
  <si>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</si>
  <si>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</si>
  <si>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</si>
  <si>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</si>
  <si>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</si>
  <si>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</si>
  <si>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</si>
  <si>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</si>
  <si>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</si>
  <si>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</si>
  <si>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</si>
  <si>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</si>
  <si>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</si>
  <si>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</si>
  <si>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</si>
  <si>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</si>
  <si>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</si>
  <si>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</si>
  <si>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</si>
  <si>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</si>
  <si>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</si>
  <si>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</si>
  <si>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</si>
  <si>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</si>
  <si>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</si>
  <si>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</si>
  <si>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</si>
  <si>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</si>
  <si>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</si>
  <si>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</si>
  <si>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</si>
  <si>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</si>
  <si>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</si>
  <si>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</si>
  <si>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</si>
  <si>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</si>
  <si>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</si>
  <si>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</si>
  <si>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</si>
  <si>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</si>
  <si>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</si>
  <si>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</si>
  <si>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</si>
  <si>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</si>
  <si>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</si>
  <si>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</si>
  <si>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</si>
  <si>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</si>
  <si>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</si>
  <si>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</si>
  <si>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</si>
  <si>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</si>
  <si>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</si>
  <si>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</si>
  <si>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</si>
  <si>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</si>
  <si>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</si>
  <si>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</si>
  <si>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</si>
  <si>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</si>
  <si>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</si>
  <si>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</si>
  <si>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</si>
  <si>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</si>
  <si>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</si>
  <si>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</si>
  <si>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</si>
  <si>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</si>
  <si>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</si>
  <si>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</si>
  <si>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</si>
  <si>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</si>
  <si>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</si>
  <si>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</si>
  <si>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</si>
  <si>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</si>
  <si>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</si>
  <si>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</si>
  <si>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</si>
  <si>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</si>
  <si>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</si>
  <si>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</si>
  <si>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</si>
  <si>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</si>
  <si>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</si>
  <si>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</si>
  <si>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</si>
  <si>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</si>
  <si>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</si>
  <si>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</si>
  <si>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</si>
  <si>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</si>
  <si>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</si>
  <si>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</si>
  <si>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</si>
  <si>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</si>
  <si>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</si>
  <si>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</si>
  <si>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</si>
  <si>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</si>
  <si>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</si>
  <si>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</si>
  <si>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</si>
  <si>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</si>
  <si>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</si>
  <si>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</si>
  <si>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</si>
  <si>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</si>
  <si>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</si>
  <si>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</si>
  <si>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</si>
  <si>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</si>
  <si>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</si>
  <si>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</si>
  <si>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</si>
  <si>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</si>
  <si>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</si>
  <si>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</si>
  <si>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</si>
  <si>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</si>
  <si>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</si>
  <si>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</si>
  <si>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</si>
  <si>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</si>
  <si>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</si>
  <si>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</si>
  <si>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</si>
  <si>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</si>
  <si>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</si>
  <si>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</si>
  <si>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</si>
  <si>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</si>
  <si>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</si>
  <si>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</si>
  <si>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</si>
  <si>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</si>
  <si>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</si>
  <si>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</si>
  <si>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</si>
  <si>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</si>
  <si>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</si>
  <si>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</si>
  <si>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</si>
  <si>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</si>
  <si>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</si>
  <si>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</si>
  <si>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</si>
  <si>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</si>
  <si>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</si>
  <si>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</si>
  <si>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</si>
  <si>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</si>
  <si>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</si>
  <si>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</si>
  <si>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</si>
  <si>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</si>
  <si>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</si>
  <si>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</si>
  <si>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</si>
  <si>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</si>
  <si>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</si>
  <si>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</si>
  <si>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</si>
  <si>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</si>
  <si>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</si>
  <si>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</si>
  <si>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</si>
  <si>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</si>
  <si>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</si>
  <si>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</si>
  <si>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</si>
  <si>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</si>
  <si>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</si>
  <si>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</si>
  <si>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</si>
  <si>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</si>
  <si>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</si>
  <si>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</si>
  <si>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</si>
  <si>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</si>
  <si>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</si>
  <si>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</si>
  <si>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</si>
  <si>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</si>
  <si>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</si>
  <si>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</si>
  <si>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</si>
  <si>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</si>
  <si>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</si>
  <si>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</si>
  <si>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</si>
  <si>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</si>
  <si>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</si>
  <si>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</si>
  <si>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</si>
  <si>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</si>
  <si>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</si>
  <si>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</si>
  <si>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</si>
  <si>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</si>
  <si>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</si>
  <si>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</si>
  <si>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</si>
  <si>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</si>
  <si>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</si>
  <si>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</si>
  <si>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</si>
  <si>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</si>
  <si>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</si>
  <si>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</si>
  <si>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</si>
  <si>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</si>
  <si>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</si>
  <si>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</si>
  <si>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</si>
  <si>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</si>
  <si>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</si>
  <si>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</si>
  <si>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</si>
  <si>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</si>
  <si>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</si>
  <si>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</si>
  <si>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</si>
  <si>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</si>
  <si>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</si>
  <si>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</si>
  <si>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</si>
  <si>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</si>
  <si>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</si>
  <si>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</si>
  <si>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</si>
  <si>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</si>
  <si>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</si>
  <si>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</si>
  <si>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</si>
  <si>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</si>
  <si>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</si>
  <si>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</si>
  <si>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</si>
  <si>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</si>
  <si>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</si>
  <si>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</si>
  <si>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</si>
  <si>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</si>
  <si>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</si>
  <si>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</si>
  <si>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</si>
  <si>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</si>
  <si>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</si>
  <si>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</si>
  <si>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</si>
  <si>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</si>
  <si>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</si>
  <si>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</si>
  <si>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</si>
  <si>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</si>
  <si>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</si>
  <si>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</si>
  <si>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</si>
  <si>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</si>
  <si>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</si>
  <si>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</si>
  <si>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</si>
  <si>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</si>
  <si>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</si>
  <si>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</si>
  <si>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</si>
  <si>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</si>
  <si>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</si>
  <si>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</si>
  <si>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</si>
  <si>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</si>
  <si>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</si>
  <si>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</si>
  <si>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</si>
  <si>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</si>
  <si>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</si>
  <si>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</si>
  <si>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</si>
  <si>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</si>
  <si>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</si>
  <si>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</si>
  <si>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</si>
  <si>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</si>
  <si>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</si>
  <si>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</si>
  <si>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</si>
  <si>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</si>
  <si>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</si>
  <si>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</si>
  <si>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</si>
  <si>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</si>
  <si>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</si>
  <si>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</si>
  <si>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</si>
  <si>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</si>
  <si>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</si>
  <si>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</si>
  <si>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</si>
  <si>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</si>
  <si>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</si>
  <si>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</si>
  <si>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</si>
  <si>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</si>
  <si>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</si>
  <si>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</si>
  <si>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</si>
  <si>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</si>
  <si>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</si>
  <si>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</si>
  <si>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</si>
  <si>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</si>
  <si>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</si>
  <si>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</si>
  <si>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</si>
  <si>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</si>
  <si>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</si>
  <si>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</si>
  <si>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</si>
  <si>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</si>
  <si>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</si>
  <si>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</si>
  <si>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</si>
  <si>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</si>
  <si>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</si>
  <si>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</si>
  <si>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</si>
  <si>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</si>
  <si>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</si>
  <si>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</si>
  <si>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</si>
  <si>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</si>
  <si>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</si>
  <si>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</si>
  <si>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</si>
  <si>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</si>
  <si>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</si>
  <si>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</si>
  <si>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</si>
  <si>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</si>
  <si>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</si>
  <si>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</si>
  <si>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</si>
  <si>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</si>
  <si>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</si>
  <si>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</si>
  <si>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</si>
  <si>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</si>
  <si>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</si>
  <si>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</si>
  <si>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</si>
  <si>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</si>
  <si>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</si>
  <si>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</si>
  <si>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</si>
  <si>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</si>
  <si>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</si>
  <si>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</si>
  <si>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</si>
  <si>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</si>
  <si>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</si>
  <si>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</si>
  <si>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</si>
  <si>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</si>
  <si>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</si>
  <si>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</si>
  <si>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</si>
  <si>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</si>
  <si>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</si>
  <si>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</si>
  <si>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</si>
  <si>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</si>
  <si>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</si>
  <si>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</si>
  <si>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</si>
  <si>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</si>
  <si>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</si>
  <si>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</si>
  <si>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</si>
  <si>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</si>
  <si>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</si>
  <si>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</si>
  <si>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</si>
  <si>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</si>
  <si>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</si>
  <si>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</si>
  <si>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</si>
  <si>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</si>
  <si>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</si>
  <si>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</si>
  <si>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</si>
  <si>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</si>
  <si>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</si>
  <si>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</si>
  <si>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</si>
  <si>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</si>
  <si>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</si>
  <si>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</si>
  <si>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</si>
  <si>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</si>
  <si>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</si>
  <si>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</si>
  <si>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</si>
  <si>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</si>
  <si>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</si>
  <si>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</si>
  <si>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</si>
  <si>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</si>
  <si>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</si>
  <si>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</si>
  <si>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</si>
  <si>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</si>
  <si>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</si>
  <si>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</si>
  <si>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</si>
  <si>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</si>
  <si>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</si>
  <si>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</si>
  <si>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</si>
  <si>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</si>
  <si>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</si>
  <si>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</si>
  <si>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</si>
  <si>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</si>
  <si>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</si>
  <si>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</si>
  <si>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</si>
  <si>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</si>
  <si>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</si>
  <si>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</si>
  <si>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</si>
  <si>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</si>
  <si>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</si>
  <si>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</si>
  <si>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</si>
  <si>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</si>
  <si>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</si>
  <si>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</si>
  <si>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</si>
  <si>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</si>
  <si>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</si>
  <si>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</si>
  <si>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</si>
  <si>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</si>
  <si>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</si>
  <si>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</si>
  <si>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</si>
  <si>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</si>
  <si>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</si>
  <si>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</si>
  <si>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</si>
  <si>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</si>
  <si>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</si>
  <si>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</si>
  <si>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</si>
  <si>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</si>
  <si>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</si>
  <si>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</si>
  <si>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</si>
  <si>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</si>
  <si>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</si>
  <si>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</si>
  <si>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</si>
  <si>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</si>
  <si>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</si>
  <si>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</si>
  <si>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</si>
  <si>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</si>
  <si>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</si>
  <si>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</si>
  <si>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</si>
  <si>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</si>
  <si>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</si>
  <si>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</si>
  <si>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</si>
  <si>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</si>
  <si>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</si>
  <si>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</si>
  <si>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</si>
  <si>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</si>
  <si>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</si>
  <si>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</si>
  <si>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</si>
  <si>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</si>
  <si>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</si>
  <si>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</si>
  <si>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</si>
  <si>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</si>
  <si>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</si>
  <si>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</si>
  <si>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</si>
  <si>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</si>
  <si>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</si>
  <si>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</si>
  <si>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</si>
  <si>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</si>
  <si>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</si>
  <si>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</si>
  <si>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</si>
  <si>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</si>
  <si>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</si>
  <si>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</si>
  <si>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</si>
  <si>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</si>
  <si>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</si>
  <si>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</si>
  <si>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</si>
  <si>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</si>
  <si>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</si>
  <si>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</si>
  <si>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</si>
  <si>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</si>
  <si>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</si>
  <si>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</si>
  <si>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</si>
  <si>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</si>
  <si>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</si>
  <si>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</si>
  <si>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</si>
  <si>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</si>
  <si>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</si>
  <si>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</si>
  <si>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</si>
  <si>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</si>
  <si>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</si>
  <si>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</si>
  <si>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</si>
  <si>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</si>
  <si>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</si>
  <si>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</si>
  <si>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</si>
  <si>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</si>
  <si>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</si>
  <si>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</si>
  <si>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</si>
  <si>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</si>
  <si>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</si>
  <si>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</si>
  <si>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</si>
  <si>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</si>
  <si>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</si>
  <si>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</si>
  <si>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</si>
  <si>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</si>
  <si>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</si>
  <si>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</si>
  <si>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</si>
  <si>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</si>
  <si>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</si>
  <si>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</si>
  <si>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</si>
  <si>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</si>
  <si>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</si>
  <si>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</si>
  <si>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</si>
  <si>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</si>
  <si>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</si>
  <si>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</si>
  <si>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</si>
  <si>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</si>
  <si>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</si>
  <si>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</si>
  <si>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</si>
  <si>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</si>
  <si>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</si>
  <si>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</si>
  <si>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</si>
  <si>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</si>
  <si>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</si>
  <si>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</si>
  <si>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</si>
  <si>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</si>
  <si>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</si>
  <si>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</si>
  <si>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</si>
  <si>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</si>
  <si>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</si>
  <si>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</si>
  <si>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</si>
  <si>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</si>
  <si>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</si>
  <si>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</si>
  <si>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</si>
  <si>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</si>
  <si>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</si>
  <si>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</si>
  <si>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</si>
  <si>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</si>
  <si>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</si>
  <si>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</si>
  <si>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</si>
  <si>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</si>
  <si>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</si>
  <si>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</si>
  <si>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</si>
  <si>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</si>
  <si>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</si>
  <si>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</si>
  <si>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</si>
  <si>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</si>
  <si>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</si>
  <si>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</si>
  <si>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</si>
  <si>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</si>
  <si>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</si>
  <si>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</si>
  <si>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</si>
  <si>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</si>
  <si>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</si>
  <si>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</si>
  <si>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</si>
  <si>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</si>
  <si>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</si>
  <si>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</si>
  <si>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</si>
  <si>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</si>
  <si>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</si>
  <si>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</si>
  <si>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</si>
  <si>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</si>
  <si>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</si>
  <si>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</si>
  <si>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</si>
  <si>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</si>
  <si>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</si>
  <si>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</si>
  <si>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</si>
  <si>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</si>
  <si>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</si>
  <si>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</si>
  <si>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</si>
  <si>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</si>
  <si>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</si>
  <si>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</si>
  <si>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</si>
  <si>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</si>
  <si>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</si>
  <si>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</si>
  <si>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</si>
  <si>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</si>
  <si>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</si>
  <si>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</si>
  <si>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</si>
  <si>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</si>
  <si>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</si>
  <si>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</si>
  <si>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</si>
  <si>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</si>
  <si>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</si>
  <si>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</si>
  <si>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</si>
  <si>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</si>
  <si>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</si>
  <si>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</si>
  <si>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</si>
  <si>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</si>
  <si>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</si>
  <si>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</si>
  <si>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</si>
  <si>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</si>
  <si>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</si>
  <si>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</si>
  <si>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</si>
  <si>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</si>
  <si>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</si>
  <si>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</si>
  <si>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</si>
  <si>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</si>
  <si>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</si>
  <si>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</si>
  <si>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</si>
  <si>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</si>
  <si>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</si>
  <si>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</si>
  <si>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</si>
  <si>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</si>
  <si>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</si>
  <si>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</si>
  <si>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</si>
  <si>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</si>
  <si>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</si>
  <si>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</si>
  <si>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</si>
  <si>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</si>
  <si>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</si>
  <si>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</si>
  <si>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</si>
  <si>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</si>
  <si>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</si>
  <si>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</si>
  <si>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</si>
  <si>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</si>
  <si>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</si>
  <si>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</si>
  <si>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</si>
  <si>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</si>
  <si>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</si>
  <si>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</si>
  <si>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</si>
  <si>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</si>
  <si>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</si>
  <si>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</si>
  <si>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</si>
  <si>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</si>
  <si>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</si>
  <si>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</si>
  <si>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</si>
  <si>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</si>
  <si>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</si>
  <si>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</si>
  <si>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</si>
  <si>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</si>
  <si>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</si>
  <si>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</si>
  <si>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</si>
  <si>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</si>
  <si>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</si>
  <si>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</si>
  <si>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</si>
  <si>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</si>
  <si>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</si>
  <si>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</si>
  <si>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</si>
  <si>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</si>
  <si>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</si>
  <si>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</si>
  <si>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</si>
  <si>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</si>
  <si>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</si>
  <si>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</si>
  <si>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</si>
  <si>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</si>
  <si>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</si>
  <si>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</si>
  <si>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</si>
  <si>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</si>
  <si>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</si>
  <si>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</si>
  <si>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</si>
  <si>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</si>
  <si>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</si>
  <si>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</si>
  <si>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</si>
  <si>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</si>
  <si>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</si>
  <si>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</si>
  <si>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</si>
  <si>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</si>
  <si>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</si>
  <si>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</si>
  <si>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</si>
  <si>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</si>
  <si>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</si>
  <si>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</si>
  <si>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</si>
  <si>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</si>
  <si>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</si>
  <si>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</si>
  <si>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</si>
  <si>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</si>
  <si>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</si>
  <si>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</si>
  <si>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</si>
  <si>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</si>
  <si>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</si>
  <si>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</si>
  <si>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</si>
  <si>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</si>
  <si>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</si>
  <si>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</si>
  <si>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</si>
  <si>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</si>
  <si>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</si>
  <si>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</si>
  <si>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</si>
  <si>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</si>
  <si>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</si>
  <si>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</si>
  <si>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</si>
  <si>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</si>
  <si>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</si>
  <si>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</si>
  <si>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</si>
  <si>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</si>
  <si>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</si>
  <si>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</si>
  <si>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</si>
  <si>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</si>
  <si>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</si>
  <si>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</si>
  <si>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</si>
  <si>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</si>
  <si>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</si>
  <si>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</si>
  <si>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</si>
  <si>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</si>
  <si>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</si>
  <si>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</si>
  <si>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</si>
  <si>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</si>
  <si>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</si>
  <si>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</si>
  <si>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</si>
  <si>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</si>
  <si>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</si>
  <si>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</si>
  <si>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</si>
  <si>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</si>
  <si>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</si>
  <si>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</si>
  <si>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</si>
  <si>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</si>
  <si>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</si>
  <si>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</si>
  <si>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</si>
  <si>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</si>
  <si>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</si>
  <si>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</si>
  <si>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</si>
  <si>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</si>
  <si>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</si>
  <si>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</si>
  <si>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</si>
  <si>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</si>
  <si>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</si>
  <si>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</si>
  <si>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</si>
  <si>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</si>
  <si>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</si>
  <si>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</si>
  <si>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</si>
  <si>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</si>
  <si>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</si>
  <si>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</si>
  <si>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</si>
  <si>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</si>
  <si>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</si>
  <si>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</si>
  <si>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</si>
  <si>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</si>
  <si>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</si>
  <si>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</si>
  <si>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</si>
  <si>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</si>
  <si>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</si>
  <si>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</si>
  <si>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</si>
  <si>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</si>
  <si>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</si>
  <si>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</si>
  <si>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</si>
  <si>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</si>
  <si>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</si>
  <si>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</si>
  <si>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</si>
  <si>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</si>
  <si>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</si>
  <si>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</si>
  <si>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</si>
  <si>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</si>
  <si>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</si>
  <si>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</si>
  <si>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</si>
  <si>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</si>
  <si>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</si>
  <si>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</si>
  <si>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</si>
  <si>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</si>
  <si>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</si>
  <si>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</si>
  <si>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</si>
  <si>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</si>
  <si>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</si>
  <si>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</si>
  <si>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</si>
  <si>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</si>
  <si>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</si>
  <si>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</si>
  <si>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</si>
  <si>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</si>
  <si>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</si>
  <si>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</si>
  <si>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</si>
  <si>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</si>
  <si>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</si>
  <si>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</si>
  <si>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</si>
  <si>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</si>
  <si>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</si>
  <si>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</si>
  <si>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</si>
  <si>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</si>
  <si>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</si>
  <si>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</si>
  <si>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</si>
  <si>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</si>
  <si>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</si>
  <si>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</si>
  <si>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</si>
  <si>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</si>
  <si>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</si>
  <si>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</si>
  <si>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</si>
  <si>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</si>
  <si>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</si>
  <si>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</si>
  <si>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</si>
  <si>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</si>
  <si>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</si>
  <si>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</si>
  <si>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</si>
  <si>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</si>
  <si>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</si>
  <si>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</si>
  <si>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</si>
  <si>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</si>
  <si>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</si>
  <si>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</si>
  <si>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</si>
  <si>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</si>
  <si>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</si>
  <si>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</si>
  <si>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</si>
  <si>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</si>
  <si>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</si>
  <si>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</si>
  <si>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</si>
  <si>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</si>
  <si>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</si>
  <si>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</si>
  <si>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</si>
  <si>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</si>
  <si>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</si>
  <si>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</si>
  <si>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</si>
  <si>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</si>
  <si>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</si>
  <si>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</si>
  <si>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</si>
  <si>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</si>
  <si>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</si>
  <si>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</si>
  <si>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</si>
  <si>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</si>
  <si>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</si>
  <si>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</si>
  <si>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</si>
  <si>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</si>
  <si>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</si>
  <si>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</si>
  <si>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</si>
  <si>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</si>
  <si>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</si>
  <si>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</si>
  <si>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</si>
  <si>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</si>
  <si>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</si>
  <si>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</si>
  <si>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</si>
  <si>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</si>
  <si>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</si>
  <si>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</si>
  <si>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</si>
  <si>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</si>
  <si>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</si>
  <si>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</si>
  <si>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</si>
  <si>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</si>
  <si>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</si>
  <si>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</si>
  <si>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</si>
  <si>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</si>
  <si>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</si>
  <si>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</si>
  <si>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</si>
  <si>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</si>
  <si>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</si>
  <si>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</si>
  <si>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</si>
  <si>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</si>
  <si>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</si>
  <si>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</si>
  <si>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</si>
  <si>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</si>
  <si>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</si>
  <si>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</si>
  <si>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</si>
  <si>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</si>
  <si>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</si>
  <si>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</si>
  <si>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</si>
  <si>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</si>
  <si>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</si>
  <si>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</si>
  <si>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</si>
  <si>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</si>
  <si>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</si>
  <si>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</si>
  <si>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</si>
  <si>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</si>
  <si>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</si>
  <si>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</si>
  <si>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</si>
  <si>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</si>
  <si>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</si>
  <si>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</si>
  <si>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</si>
  <si>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</si>
  <si>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</si>
  <si>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</si>
  <si>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</si>
  <si>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</si>
  <si>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</si>
  <si>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</si>
  <si>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</si>
  <si>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</si>
  <si>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</si>
  <si>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</si>
  <si>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</si>
  <si>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</si>
  <si>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</si>
  <si>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</si>
  <si>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</si>
  <si>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</si>
  <si>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</si>
  <si>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</si>
  <si>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</si>
  <si>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</si>
  <si>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</si>
  <si>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</si>
  <si>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</si>
  <si>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</si>
  <si>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</si>
  <si>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</si>
  <si>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</si>
  <si>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</si>
  <si>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</si>
  <si>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</si>
  <si>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</si>
  <si>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</si>
  <si>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</si>
  <si>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</si>
  <si>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</si>
  <si>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</si>
  <si>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</si>
  <si>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</si>
  <si>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</si>
  <si>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</si>
  <si>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</si>
  <si>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</si>
  <si>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</si>
  <si>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</si>
  <si>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</si>
  <si>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</si>
  <si>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</si>
  <si>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</si>
  <si>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</si>
  <si>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</si>
  <si>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</si>
  <si>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</si>
  <si>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</si>
  <si>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</si>
  <si>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</si>
  <si>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</si>
  <si>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</si>
  <si>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</si>
  <si>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</si>
  <si>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</si>
  <si>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</si>
  <si>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</si>
  <si>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</si>
  <si>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</si>
  <si>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</si>
  <si>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</si>
  <si>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</si>
  <si>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</si>
  <si>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</si>
  <si>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</si>
  <si>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</si>
  <si>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</si>
  <si>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</si>
  <si>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</si>
  <si>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</si>
  <si>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</si>
  <si>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</si>
  <si>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</si>
  <si>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</si>
  <si>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</si>
  <si>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</si>
  <si>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</si>
  <si>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</si>
  <si>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</si>
  <si>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</si>
  <si>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</si>
  <si>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</si>
  <si>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</si>
  <si>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</si>
  <si>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</si>
  <si>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</si>
  <si>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</si>
  <si>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</si>
  <si>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</si>
  <si>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</si>
  <si>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</si>
  <si>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</si>
  <si>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</si>
  <si>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</si>
  <si>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</si>
  <si>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</si>
  <si>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</si>
  <si>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</si>
  <si>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</si>
  <si>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</si>
  <si>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</si>
  <si>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</si>
  <si>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</si>
  <si>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</si>
  <si>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</si>
  <si>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</si>
  <si>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</si>
  <si>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</si>
  <si>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</si>
  <si>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</si>
  <si>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</si>
  <si>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</si>
  <si>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</si>
  <si>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</si>
  <si>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</si>
  <si>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</si>
  <si>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</si>
  <si>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</si>
  <si>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</si>
  <si>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</si>
  <si>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</si>
  <si>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</si>
  <si>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</si>
  <si>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</si>
  <si>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</si>
  <si>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</si>
  <si>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</si>
  <si>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</si>
  <si>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</si>
  <si>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</si>
  <si>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</si>
  <si>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</si>
  <si>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</si>
  <si>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</si>
  <si>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</si>
  <si>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</si>
  <si>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</si>
  <si>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</si>
  <si>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</si>
  <si>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</si>
  <si>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</si>
  <si>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</si>
  <si>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</si>
  <si>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</si>
  <si>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</si>
  <si>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</si>
  <si>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</si>
  <si>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</si>
  <si>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</si>
  <si>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</si>
  <si>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</si>
  <si>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</si>
  <si>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</si>
  <si>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</si>
  <si>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</si>
  <si>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</si>
  <si>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</si>
  <si>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</si>
  <si>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</si>
  <si>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</si>
  <si>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</si>
  <si>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</si>
  <si>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</si>
  <si>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</si>
  <si>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</si>
  <si>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</si>
  <si>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</si>
  <si>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</si>
  <si>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</si>
  <si>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</si>
  <si>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</si>
  <si>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</si>
  <si>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</si>
  <si>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</si>
  <si>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</si>
  <si>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</si>
  <si>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</si>
  <si>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</si>
  <si>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</si>
  <si>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</si>
  <si>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</si>
  <si>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</si>
  <si>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</si>
  <si>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</si>
  <si>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</si>
  <si>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</si>
  <si>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</si>
  <si>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</si>
  <si>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</si>
  <si>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</si>
  <si>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</si>
  <si>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</si>
  <si>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</si>
  <si>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</si>
  <si>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</si>
  <si>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</si>
  <si>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</si>
  <si>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</si>
  <si>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</si>
  <si>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</si>
  <si>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</si>
  <si>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</si>
  <si>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</si>
  <si>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</si>
  <si>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</si>
  <si>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</si>
  <si>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</si>
  <si>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</si>
  <si>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</si>
  <si>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</si>
  <si>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</si>
  <si>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</si>
  <si>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</si>
  <si>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</si>
  <si>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</si>
  <si>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</si>
  <si>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</si>
  <si>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</si>
  <si>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</si>
  <si>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</si>
  <si>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</si>
  <si>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</si>
  <si>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</si>
  <si>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</si>
  <si>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</si>
  <si>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</si>
  <si>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</si>
  <si>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</si>
  <si>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</si>
  <si>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</si>
  <si>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</si>
  <si>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</si>
  <si>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</si>
  <si>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</si>
  <si>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</si>
  <si>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</si>
  <si>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</si>
  <si>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</si>
  <si>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</si>
  <si>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</si>
  <si>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</si>
  <si>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</si>
  <si>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</si>
  <si>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</si>
  <si>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</si>
  <si>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</si>
  <si>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</si>
  <si>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</si>
  <si>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</si>
  <si>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</si>
  <si>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</si>
  <si>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</si>
  <si>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</si>
  <si>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</si>
  <si>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</si>
  <si>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</si>
  <si>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</si>
  <si>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</si>
  <si>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</si>
  <si>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</si>
  <si>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</si>
  <si>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</si>
  <si>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</si>
  <si>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</si>
  <si>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</si>
  <si>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</si>
  <si>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</si>
  <si>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</si>
  <si>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</si>
  <si>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</si>
  <si>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</si>
  <si>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</si>
  <si>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</si>
  <si>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</si>
  <si>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</si>
  <si>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</si>
  <si>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</si>
  <si>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</si>
  <si>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</si>
  <si>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</si>
  <si>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</si>
  <si>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</si>
  <si>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</si>
  <si>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</si>
  <si>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</si>
  <si>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</si>
  <si>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</si>
  <si>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</si>
  <si>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</si>
  <si>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</si>
  <si>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</si>
  <si>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</si>
  <si>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</si>
  <si>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</si>
  <si>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</si>
  <si>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</si>
  <si>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</si>
  <si>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</si>
  <si>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</si>
  <si>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</si>
  <si>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</si>
  <si>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</si>
  <si>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</si>
  <si>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</si>
  <si>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</si>
  <si>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</si>
  <si>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</si>
  <si>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</si>
  <si>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</si>
  <si>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</si>
  <si>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</si>
  <si>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</si>
  <si>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</si>
  <si>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</si>
  <si>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</si>
  <si>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</si>
  <si>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</si>
  <si>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</si>
  <si>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</si>
  <si>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</si>
  <si>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</si>
  <si>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</si>
  <si>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</si>
  <si>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</si>
  <si>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</si>
  <si>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</si>
  <si>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</si>
  <si>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</si>
  <si>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</si>
  <si>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</si>
  <si>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</si>
  <si>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</si>
  <si>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</si>
  <si>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</si>
  <si>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</si>
  <si>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</si>
  <si>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</si>
  <si>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</si>
  <si>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</si>
  <si>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</si>
  <si>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</si>
  <si>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</si>
  <si>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</si>
  <si>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</si>
  <si>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</si>
  <si>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</si>
  <si>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</si>
  <si>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</si>
  <si>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</si>
  <si>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</si>
  <si>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</si>
  <si>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</si>
  <si>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</si>
  <si>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</si>
  <si>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</si>
  <si>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</si>
  <si>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</si>
  <si>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</si>
  <si>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</si>
  <si>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</si>
  <si>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</si>
  <si>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</si>
  <si>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</si>
  <si>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</si>
  <si>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</si>
  <si>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</si>
  <si>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</si>
  <si>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</si>
  <si>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</si>
  <si>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</si>
  <si>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</si>
  <si>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</si>
  <si>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</si>
  <si>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</si>
  <si>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</si>
  <si>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</si>
  <si>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</si>
  <si>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</si>
  <si>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</si>
  <si>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</si>
  <si>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</si>
  <si>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</si>
  <si>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</si>
  <si>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</si>
  <si>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</si>
  <si>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</si>
  <si>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</si>
  <si>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</si>
  <si>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</si>
  <si>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</si>
  <si>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</si>
  <si>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</si>
  <si>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</si>
  <si>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</si>
  <si>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</si>
  <si>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</si>
  <si>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</si>
  <si>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</si>
  <si>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</si>
  <si>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</si>
  <si>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</si>
  <si>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</si>
  <si>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</si>
  <si>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</si>
  <si>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</si>
  <si>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</si>
  <si>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</si>
  <si>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</si>
  <si>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</si>
  <si>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</si>
  <si>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</si>
  <si>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</si>
  <si>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</si>
  <si>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</si>
  <si>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</si>
  <si>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</si>
  <si>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</si>
  <si>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</si>
  <si>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</si>
  <si>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</si>
  <si>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</si>
  <si>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</si>
  <si>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</si>
  <si>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</si>
  <si>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</si>
  <si>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</si>
  <si>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</si>
  <si>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</si>
  <si>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</si>
  <si>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</si>
  <si>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</si>
  <si>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</si>
  <si>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</si>
  <si>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</si>
  <si>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</si>
  <si>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</si>
  <si>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</si>
  <si>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</si>
  <si>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</si>
  <si>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</si>
  <si>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</si>
  <si>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</si>
  <si>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</si>
  <si>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</si>
  <si>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</si>
  <si>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</si>
  <si>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</si>
  <si>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</si>
  <si>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</si>
  <si>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</si>
  <si>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</si>
  <si>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</si>
  <si>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</si>
  <si>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</si>
  <si>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</si>
  <si>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</si>
  <si>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</si>
  <si>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</si>
  <si>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</si>
  <si>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</si>
  <si>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</si>
  <si>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</si>
  <si>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</si>
  <si>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</si>
  <si>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</si>
  <si>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</si>
  <si>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</si>
  <si>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</si>
  <si>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</si>
  <si>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</si>
  <si>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</si>
  <si>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</si>
  <si>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</si>
  <si>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</si>
  <si>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</si>
  <si>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</si>
  <si>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</si>
  <si>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</si>
  <si>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</si>
  <si>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</si>
  <si>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</si>
  <si>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</si>
  <si>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</si>
  <si>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</si>
  <si>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</si>
  <si>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</si>
  <si>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</si>
  <si>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</si>
  <si>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</si>
  <si>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</si>
  <si>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</si>
  <si>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</si>
  <si>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</si>
  <si>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</si>
  <si>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</si>
  <si>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</si>
  <si>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</si>
  <si>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</si>
  <si>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</si>
  <si>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</si>
  <si>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</si>
  <si>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</si>
  <si>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</si>
  <si>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</si>
  <si>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</si>
  <si>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</si>
  <si>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</si>
  <si>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</si>
  <si>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</si>
  <si>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</si>
  <si>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</si>
  <si>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</si>
  <si>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</si>
  <si>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</si>
  <si>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</si>
  <si>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</si>
  <si>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</si>
  <si>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</si>
  <si>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</si>
  <si>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</si>
  <si>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</si>
  <si>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</si>
  <si>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</si>
  <si>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</si>
  <si>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</si>
  <si>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</si>
  <si>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</si>
  <si>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</si>
  <si>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</si>
  <si>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</si>
  <si>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</si>
  <si>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</si>
  <si>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</si>
  <si>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</si>
  <si>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</si>
  <si>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</si>
  <si>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</si>
  <si>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</si>
  <si>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</si>
  <si>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</si>
  <si>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</si>
  <si>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</si>
  <si>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</si>
  <si>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</si>
  <si>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</si>
  <si>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</si>
  <si>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</si>
  <si>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</si>
  <si>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</si>
  <si>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</si>
  <si>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</si>
  <si>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</si>
  <si>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</si>
  <si>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</si>
  <si>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</si>
  <si>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</si>
  <si>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</si>
  <si>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</si>
  <si>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</si>
  <si>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</si>
  <si>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</si>
  <si>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</si>
  <si>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</si>
  <si>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</si>
  <si>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</si>
  <si>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</si>
  <si>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</si>
  <si>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</si>
  <si>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</si>
  <si>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</si>
  <si>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</si>
  <si>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</si>
  <si>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</si>
  <si>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</si>
  <si>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</si>
  <si>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</si>
  <si>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</si>
  <si>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</si>
  <si>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</si>
  <si>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</si>
  <si>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</si>
  <si>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</si>
  <si>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</si>
  <si>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</si>
  <si>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</si>
  <si>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</si>
  <si>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</si>
  <si>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</si>
  <si>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</si>
  <si>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</si>
  <si>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</si>
  <si>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</si>
  <si>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</si>
  <si>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</si>
  <si>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</si>
  <si>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</si>
  <si>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</si>
  <si>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</si>
  <si>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</si>
  <si>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</si>
  <si>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</si>
  <si>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</si>
  <si>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</si>
  <si>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</si>
  <si>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</si>
  <si>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</si>
  <si>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</si>
  <si>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</si>
  <si>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</si>
  <si>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</si>
  <si>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</si>
  <si>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</si>
  <si>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</si>
  <si>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</si>
  <si>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</si>
  <si>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</si>
  <si>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</si>
  <si>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</si>
  <si>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</si>
  <si>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</si>
  <si>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</si>
  <si>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</si>
  <si>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</si>
  <si>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</si>
  <si>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</si>
  <si>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</si>
  <si>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</si>
  <si>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</si>
  <si>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</si>
  <si>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</si>
  <si>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</si>
  <si>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</si>
  <si>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</si>
  <si>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</si>
  <si>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</si>
  <si>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</si>
  <si>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</si>
  <si>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</si>
  <si>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</si>
  <si>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</si>
  <si>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</si>
  <si>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</si>
  <si>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</si>
  <si>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</si>
  <si>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</si>
  <si>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</si>
  <si>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</si>
  <si>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</si>
  <si>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</si>
  <si>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</si>
  <si>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</si>
  <si>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</si>
  <si>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</si>
  <si>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</si>
  <si>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</si>
  <si>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</si>
  <si>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</si>
  <si>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</si>
  <si>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</si>
  <si>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</si>
  <si>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</si>
  <si>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</si>
  <si>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</si>
  <si>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</si>
  <si>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</si>
  <si>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</si>
  <si>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</si>
  <si>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</si>
  <si>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</si>
  <si>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</si>
  <si>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</si>
  <si>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</si>
  <si>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</si>
  <si>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</si>
  <si>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</si>
  <si>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</si>
  <si>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</si>
  <si>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</si>
  <si>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</si>
  <si>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</si>
  <si>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</si>
  <si>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</si>
  <si>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</si>
  <si>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</si>
  <si>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</si>
  <si>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</si>
  <si>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</si>
  <si>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</si>
  <si>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</si>
  <si>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</si>
  <si>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</si>
  <si>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</si>
  <si>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</si>
  <si>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</si>
  <si>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</si>
  <si>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</si>
  <si>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</si>
  <si>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</si>
  <si>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</si>
  <si>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</si>
  <si>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</si>
  <si>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</si>
  <si>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</si>
  <si>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</si>
  <si>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</si>
  <si>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</si>
  <si>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</si>
  <si>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</si>
  <si>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</si>
  <si>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</si>
  <si>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</si>
  <si>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</si>
  <si>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</si>
  <si>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</si>
  <si>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</si>
  <si>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</si>
  <si>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</si>
  <si>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</si>
  <si>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</si>
  <si>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</si>
  <si>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</si>
  <si>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</si>
  <si>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</si>
  <si>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</si>
  <si>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</si>
  <si>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</si>
  <si>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</si>
  <si>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</si>
  <si>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</si>
  <si>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</si>
  <si>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</si>
  <si>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</si>
  <si>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</si>
  <si>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</si>
  <si>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</si>
  <si>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</si>
  <si>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</si>
  <si>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</si>
  <si>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</si>
  <si>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</si>
  <si>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</si>
  <si>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</si>
  <si>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</si>
  <si>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</si>
  <si>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</si>
  <si>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</si>
  <si>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</si>
  <si>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</si>
  <si>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</si>
  <si>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</si>
  <si>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</si>
  <si>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</si>
  <si>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</si>
  <si>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</si>
  <si>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</si>
  <si>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</si>
  <si>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</si>
  <si>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</si>
  <si>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</si>
  <si>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</si>
  <si>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</si>
  <si>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</si>
  <si>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</si>
  <si>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</si>
  <si>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</si>
  <si>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</si>
  <si>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</si>
  <si>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</si>
  <si>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</si>
  <si>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</si>
  <si>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</si>
  <si>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</si>
  <si>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</si>
  <si>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</si>
  <si>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</si>
  <si>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</si>
  <si>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</si>
  <si>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</si>
  <si>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</si>
  <si>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</si>
  <si>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</si>
  <si>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</si>
  <si>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</si>
  <si>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</si>
  <si>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</si>
  <si>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</si>
  <si>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</si>
  <si>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</si>
  <si>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</si>
  <si>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</si>
  <si>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</si>
  <si>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</si>
  <si>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</si>
  <si>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</si>
  <si>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</si>
  <si>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</si>
  <si>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</si>
  <si>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</si>
  <si>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</si>
  <si>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</si>
  <si>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</si>
  <si>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</si>
  <si>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</si>
  <si>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</si>
  <si>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</si>
  <si>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</si>
  <si>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</si>
  <si>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</si>
  <si>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</si>
  <si>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</si>
  <si>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</si>
  <si>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</si>
  <si>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</si>
  <si>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</si>
  <si>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</si>
  <si>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</si>
  <si>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</si>
  <si>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</si>
  <si>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</si>
  <si>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</si>
  <si>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</si>
  <si>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</si>
  <si>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</si>
  <si>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</si>
  <si>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</si>
  <si>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</si>
  <si>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</si>
  <si>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</si>
  <si>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</si>
  <si>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</si>
  <si>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</si>
  <si>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</si>
  <si>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</si>
  <si>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</si>
  <si>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</si>
  <si>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</si>
  <si>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</si>
  <si>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</si>
  <si>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</si>
  <si>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</si>
  <si>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</si>
  <si>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</si>
  <si>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</si>
  <si>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</si>
  <si>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</si>
  <si>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</si>
  <si>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</si>
  <si>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</si>
  <si>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</si>
  <si>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</si>
  <si>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</si>
  <si>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</si>
  <si>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</si>
  <si>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</si>
  <si>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</si>
  <si>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</si>
  <si>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</si>
  <si>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</si>
  <si>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</si>
  <si>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</si>
  <si>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</si>
  <si>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</si>
  <si>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</si>
  <si>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</si>
  <si>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</si>
  <si>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</si>
  <si>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</si>
  <si>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</si>
  <si>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</si>
  <si>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</si>
  <si>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</si>
  <si>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</si>
  <si>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</si>
  <si>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</si>
  <si>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</si>
  <si>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</si>
  <si>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</si>
  <si>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</si>
  <si>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</si>
  <si>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</si>
  <si>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</si>
  <si>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</si>
  <si>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</si>
  <si>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</si>
  <si>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</si>
  <si>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</si>
  <si>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</si>
  <si>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</si>
  <si>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</si>
  <si>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</si>
  <si>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</si>
  <si>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</si>
  <si>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</si>
  <si>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</si>
  <si>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</si>
  <si>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</si>
  <si>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</si>
  <si>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</si>
  <si>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</si>
  <si>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</si>
  <si>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</si>
  <si>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</si>
  <si>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</si>
  <si>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</si>
  <si>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</si>
  <si>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</si>
  <si>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</si>
  <si>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</si>
  <si>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</si>
  <si>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</si>
  <si>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</si>
  <si>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</si>
  <si>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</si>
  <si>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</si>
  <si>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</si>
  <si>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</si>
  <si>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</si>
  <si>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</si>
  <si>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</si>
  <si>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</si>
  <si>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</si>
  <si>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</si>
  <si>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</si>
  <si>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</si>
  <si>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</si>
  <si>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</si>
  <si>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</si>
  <si>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</si>
  <si>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</si>
  <si>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</si>
  <si>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</si>
  <si>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</si>
  <si>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</si>
  <si>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</si>
  <si>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</si>
  <si>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</si>
  <si>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</si>
  <si>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</si>
  <si>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</si>
  <si>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</si>
  <si>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</si>
  <si>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</si>
  <si>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</si>
  <si>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</si>
  <si>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</si>
  <si>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</si>
  <si>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</si>
  <si>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</si>
  <si>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</si>
  <si>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</si>
  <si>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</si>
  <si>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</si>
  <si>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</si>
  <si>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</si>
  <si>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</si>
  <si>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</si>
  <si>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</si>
  <si>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</si>
  <si>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</si>
  <si>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</si>
  <si>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</si>
  <si>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</si>
  <si>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</si>
  <si>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</si>
  <si>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</si>
  <si>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</si>
  <si>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</si>
  <si>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</si>
  <si>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</si>
  <si>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</si>
  <si>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</si>
  <si>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</si>
  <si>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</si>
  <si>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</si>
  <si>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</si>
  <si>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</si>
  <si>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</si>
  <si>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</si>
  <si>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</si>
  <si>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</si>
  <si>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</si>
  <si>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</si>
  <si>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</si>
  <si>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</si>
  <si>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</si>
  <si>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</si>
  <si>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</si>
  <si>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</si>
  <si>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</si>
  <si>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</si>
  <si>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</si>
  <si>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</si>
  <si>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</si>
  <si>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</si>
  <si>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</si>
  <si>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</si>
  <si>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</si>
  <si>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</si>
  <si>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</si>
  <si>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</si>
  <si>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</si>
  <si>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</si>
  <si>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</si>
  <si>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</si>
  <si>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</si>
  <si>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</si>
  <si>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</si>
  <si>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</si>
  <si>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</si>
  <si>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</si>
  <si>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</si>
  <si>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</si>
  <si>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</si>
  <si>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</si>
  <si>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</si>
  <si>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</si>
  <si>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</si>
  <si>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</si>
  <si>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</si>
  <si>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</si>
  <si>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</si>
  <si>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</si>
  <si>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</si>
  <si>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</si>
  <si>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</si>
  <si>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</si>
  <si>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</si>
  <si>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</si>
  <si>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</si>
  <si>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</si>
  <si>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</si>
  <si>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</si>
  <si>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</si>
  <si>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</si>
  <si>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</si>
  <si>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</si>
  <si>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</si>
  <si>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</si>
  <si>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</si>
  <si>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</si>
  <si>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</si>
  <si>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</si>
  <si>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</si>
  <si>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</si>
  <si>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</si>
  <si>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</si>
  <si>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</si>
  <si>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</si>
  <si>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</si>
  <si>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</si>
  <si>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</si>
  <si>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</si>
  <si>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</si>
  <si>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</si>
  <si>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</si>
  <si>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</si>
  <si>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</si>
  <si>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</si>
  <si>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</si>
  <si>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</si>
  <si>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</si>
  <si>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</si>
  <si>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</si>
  <si>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</si>
  <si>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</si>
  <si>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</si>
  <si>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</si>
  <si>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</si>
  <si>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</si>
  <si>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</si>
  <si>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</si>
  <si>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</si>
  <si>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</si>
  <si>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</si>
  <si>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</si>
  <si>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</si>
  <si>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</si>
  <si>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</si>
  <si>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</si>
  <si>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</si>
  <si>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</si>
  <si>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</si>
  <si>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</si>
  <si>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</si>
  <si>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</si>
  <si>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</si>
  <si>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</si>
  <si>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</si>
  <si>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</si>
  <si>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</si>
  <si>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</si>
  <si>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</si>
  <si>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</si>
  <si>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</si>
  <si>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</si>
  <si>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</si>
  <si>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</si>
  <si>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</si>
  <si>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</si>
  <si>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</si>
  <si>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</si>
  <si>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</si>
  <si>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</si>
  <si>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</si>
  <si>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</si>
  <si>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</si>
  <si>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</si>
  <si>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</si>
  <si>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</si>
  <si>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</si>
  <si>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</si>
  <si>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</si>
  <si>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</si>
  <si>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</si>
  <si>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</si>
  <si>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</si>
  <si>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</si>
  <si>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</si>
  <si>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</si>
  <si>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</si>
  <si>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</si>
  <si>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</si>
  <si>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</si>
  <si>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</si>
  <si>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</si>
  <si>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</si>
  <si>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</si>
  <si>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</si>
  <si>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</si>
  <si>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</si>
  <si>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</si>
  <si>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</si>
  <si>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</si>
  <si>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</si>
  <si>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</si>
  <si>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</si>
  <si>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</si>
  <si>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</si>
  <si>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</si>
  <si>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</si>
  <si>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</si>
  <si>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</si>
  <si>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</si>
  <si>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</si>
  <si>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</si>
  <si>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</si>
  <si>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</si>
  <si>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</si>
  <si>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</si>
  <si>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</si>
  <si>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</si>
  <si>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</si>
  <si>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</si>
  <si>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</si>
  <si>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</si>
  <si>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</si>
  <si>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</si>
  <si>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</si>
  <si>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</si>
  <si>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</si>
  <si>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</si>
  <si>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</si>
  <si>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</si>
  <si>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</si>
  <si>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</si>
  <si>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</si>
  <si>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</si>
  <si>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</si>
  <si>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</si>
  <si>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</si>
  <si>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</si>
  <si>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</si>
  <si>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</si>
  <si>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</si>
  <si>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</si>
  <si>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</si>
  <si>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</si>
  <si>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</si>
  <si>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</si>
  <si>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</si>
  <si>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</si>
  <si>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</si>
  <si>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</si>
  <si>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</si>
  <si>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</si>
  <si>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</si>
  <si>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</si>
  <si>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</si>
  <si>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</si>
  <si>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</si>
  <si>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</si>
  <si>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</si>
  <si>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</si>
  <si>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</si>
  <si>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</si>
  <si>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</si>
  <si>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</si>
  <si>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</si>
  <si>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</si>
  <si>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</si>
  <si>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</si>
  <si>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</si>
  <si>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</si>
  <si>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</si>
  <si>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</si>
  <si>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</si>
  <si>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</si>
  <si>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</si>
  <si>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</si>
  <si>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</si>
  <si>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</si>
  <si>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</si>
  <si>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</si>
  <si>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</si>
  <si>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</si>
  <si>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</si>
  <si>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</si>
  <si>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</si>
  <si>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</si>
  <si>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</si>
  <si>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</si>
  <si>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</si>
  <si>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</si>
  <si>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</si>
  <si>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</si>
  <si>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</si>
  <si>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</si>
  <si>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</si>
  <si>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</si>
  <si>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</si>
  <si>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</si>
  <si>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</si>
  <si>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</si>
  <si>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</si>
  <si>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</si>
  <si>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</si>
  <si>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</si>
  <si>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</si>
  <si>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</si>
  <si>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</si>
  <si>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</si>
  <si>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</si>
  <si>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</si>
  <si>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</si>
  <si>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</si>
  <si>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</si>
  <si>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</si>
  <si>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</si>
  <si>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</si>
  <si>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</si>
  <si>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</si>
  <si>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</si>
  <si>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</si>
  <si>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</si>
  <si>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</si>
  <si>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</si>
  <si>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</si>
  <si>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</si>
  <si>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</si>
  <si>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</si>
  <si>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</si>
  <si>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</si>
  <si>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</si>
  <si>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</si>
  <si>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</si>
  <si>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</si>
  <si>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</si>
  <si>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</si>
  <si>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</si>
  <si>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</si>
  <si>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</si>
  <si>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</si>
  <si>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</si>
  <si>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</si>
  <si>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</si>
  <si>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</si>
  <si>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</si>
  <si>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</si>
  <si>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</si>
  <si>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</si>
  <si>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</si>
  <si>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</si>
  <si>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</si>
  <si>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</si>
  <si>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</si>
  <si>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</si>
  <si>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</si>
  <si>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</si>
  <si>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</si>
  <si>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</si>
  <si>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</si>
  <si>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</si>
  <si>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</si>
  <si>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</si>
  <si>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</si>
  <si>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</si>
  <si>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</si>
  <si>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</si>
  <si>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</si>
  <si>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</si>
  <si>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</si>
  <si>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</si>
  <si>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</si>
  <si>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</si>
  <si>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</si>
  <si>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</si>
  <si>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</si>
  <si>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</si>
  <si>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</si>
  <si>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</si>
  <si>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</si>
  <si>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</si>
  <si>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</si>
  <si>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</si>
  <si>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</si>
  <si>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</si>
  <si>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</si>
  <si>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</si>
  <si>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</si>
  <si>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</si>
  <si>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</si>
  <si>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</si>
  <si>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</si>
  <si>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</si>
  <si>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</si>
  <si>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</si>
  <si>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</si>
  <si>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</si>
  <si>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</si>
  <si>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</si>
  <si>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</si>
  <si>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</si>
  <si>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</si>
  <si>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</si>
  <si>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</si>
  <si>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</si>
  <si>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</si>
  <si>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</si>
  <si>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</si>
  <si>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</si>
  <si>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</si>
  <si>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</si>
  <si>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</si>
  <si>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</si>
  <si>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</si>
  <si>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</si>
  <si>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</si>
  <si>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</si>
  <si>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</si>
  <si>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</si>
  <si>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</si>
  <si>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</si>
  <si>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</si>
  <si>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</si>
  <si>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</si>
  <si>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</si>
  <si>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</si>
  <si>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</si>
  <si>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</si>
  <si>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</si>
  <si>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</si>
  <si>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</si>
  <si>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</si>
  <si>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</si>
  <si>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</si>
  <si>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</si>
  <si>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</si>
  <si>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</si>
  <si>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</si>
  <si>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</si>
  <si>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</si>
  <si>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</si>
  <si>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</si>
  <si>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</si>
  <si>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</si>
  <si>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</si>
  <si>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</si>
  <si>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</si>
  <si>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</si>
  <si>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</si>
  <si>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</si>
  <si>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</si>
  <si>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</si>
  <si>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</si>
  <si>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</si>
  <si>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</si>
  <si>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</si>
  <si>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</si>
  <si>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</si>
  <si>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</si>
  <si>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</si>
  <si>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</si>
  <si>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</si>
  <si>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</si>
  <si>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</si>
  <si>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</si>
  <si>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</si>
  <si>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</si>
  <si>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</si>
  <si>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</si>
  <si>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</si>
  <si>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</si>
  <si>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</si>
  <si>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</si>
  <si>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</si>
  <si>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</si>
  <si>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</si>
  <si>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</si>
  <si>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</si>
  <si>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</si>
  <si>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</si>
  <si>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</si>
  <si>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</si>
  <si>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</si>
  <si>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</si>
  <si>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</si>
  <si>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</si>
  <si>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</si>
  <si>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</si>
  <si>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</si>
  <si>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</si>
  <si>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</si>
  <si>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</si>
  <si>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</si>
  <si>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</si>
  <si>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</si>
  <si>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</si>
  <si>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</si>
  <si>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</si>
  <si>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</si>
  <si>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</si>
  <si>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</si>
  <si>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</si>
  <si>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</si>
  <si>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</si>
  <si>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</si>
  <si>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</si>
  <si>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</si>
  <si>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</si>
  <si>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</si>
  <si>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</si>
  <si>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</si>
  <si>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</si>
  <si>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</si>
  <si>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</si>
  <si>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</si>
  <si>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</si>
  <si>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</si>
  <si>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</si>
  <si>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</si>
  <si>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</si>
  <si>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</si>
  <si>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</si>
  <si>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</si>
  <si>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</si>
  <si>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</si>
  <si>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</si>
  <si>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</si>
  <si>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</si>
  <si>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</si>
  <si>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</si>
  <si>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</si>
  <si>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</si>
  <si>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</si>
  <si>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</si>
  <si>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</si>
  <si>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</si>
  <si>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</si>
  <si>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</si>
  <si>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</si>
  <si>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</si>
  <si>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</si>
  <si>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</si>
  <si>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</si>
  <si>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</si>
  <si>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</si>
  <si>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</si>
  <si>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</si>
  <si>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</si>
  <si>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</si>
  <si>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</si>
  <si>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</si>
  <si>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</si>
  <si>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</si>
  <si>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</si>
  <si>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</si>
  <si>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</si>
  <si>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</si>
  <si>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</si>
  <si>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</si>
  <si>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</si>
  <si>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</si>
  <si>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</si>
  <si>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</si>
  <si>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</si>
  <si>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</si>
  <si>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</si>
  <si>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</si>
  <si>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</si>
  <si>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</si>
  <si>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</si>
  <si>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</si>
  <si>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</si>
  <si>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</si>
  <si>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</si>
  <si>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</si>
  <si>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</si>
  <si>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</si>
  <si>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</si>
  <si>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</si>
  <si>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</si>
  <si>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</si>
  <si>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</si>
  <si>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</si>
  <si>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</si>
  <si>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</si>
  <si>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</si>
  <si>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</si>
  <si>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</si>
  <si>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</si>
  <si>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</si>
  <si>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</si>
  <si>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</si>
  <si>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</si>
  <si>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</si>
  <si>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</si>
  <si>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</si>
  <si>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</si>
  <si>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</si>
  <si>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</si>
  <si>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</si>
  <si>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</si>
  <si>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</si>
  <si>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</si>
  <si>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</si>
  <si>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</si>
  <si>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</si>
  <si>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</si>
  <si>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</si>
  <si>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</si>
  <si>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</si>
  <si>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</si>
  <si>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</si>
  <si>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</si>
  <si>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</si>
  <si>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</si>
  <si>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</si>
  <si>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</si>
  <si>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</si>
  <si>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</si>
  <si>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</si>
  <si>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</si>
  <si>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</si>
  <si>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</si>
  <si>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</si>
  <si>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</si>
  <si>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</si>
  <si>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</si>
  <si>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</si>
  <si>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</si>
  <si>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</si>
  <si>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</si>
  <si>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</si>
  <si>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</si>
  <si>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</si>
  <si>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</si>
  <si>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</si>
  <si>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</si>
  <si>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</si>
  <si>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</si>
  <si>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</si>
  <si>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</si>
  <si>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</si>
  <si>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</si>
  <si>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</si>
  <si>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</si>
  <si>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</si>
  <si>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</si>
  <si>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</si>
  <si>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</si>
  <si>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</si>
  <si>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</si>
  <si>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</si>
  <si>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</si>
  <si>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</si>
  <si>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</si>
  <si>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</si>
  <si>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</si>
  <si>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</si>
  <si>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</si>
  <si>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</si>
  <si>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</si>
  <si>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</si>
  <si>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</si>
  <si>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</si>
  <si>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</si>
  <si>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</si>
  <si>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</si>
  <si>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</si>
  <si>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</si>
  <si>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</si>
  <si>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</si>
  <si>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</si>
  <si>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</si>
  <si>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</si>
  <si>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</si>
  <si>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</si>
  <si>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</si>
  <si>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</si>
  <si>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</si>
  <si>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</si>
  <si>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</si>
  <si>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</si>
  <si>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</si>
  <si>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</si>
  <si>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</si>
  <si>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</si>
  <si>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</si>
  <si>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</si>
  <si>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</si>
  <si>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</si>
  <si>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</si>
  <si>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</si>
  <si>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</si>
  <si>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</si>
  <si>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</si>
  <si>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</si>
  <si>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</si>
  <si>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</si>
  <si>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</si>
  <si>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</si>
  <si>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</si>
  <si>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</si>
  <si>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</si>
  <si>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</si>
  <si>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</si>
  <si>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</si>
  <si>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</si>
  <si>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</si>
  <si>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</si>
  <si>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</si>
  <si>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</si>
  <si>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</si>
  <si>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</si>
  <si>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</si>
  <si>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</si>
  <si>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</si>
  <si>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</si>
  <si>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</si>
  <si>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</si>
  <si>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</si>
  <si>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</si>
  <si>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</si>
  <si>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</si>
  <si>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</si>
  <si>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</si>
  <si>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</si>
  <si>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</si>
  <si>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</si>
  <si>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</si>
  <si>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</si>
  <si>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</si>
  <si>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</si>
  <si>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</si>
  <si>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</si>
  <si>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</si>
  <si>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</si>
  <si>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</si>
  <si>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</si>
  <si>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</si>
  <si>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</si>
  <si>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</si>
  <si>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</si>
  <si>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</si>
  <si>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</si>
  <si>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</si>
  <si>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</si>
  <si>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</si>
  <si>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</si>
  <si>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</si>
  <si>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</si>
  <si>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</si>
  <si>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</si>
  <si>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</si>
  <si>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</si>
  <si>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</si>
  <si>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</si>
  <si>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</si>
  <si>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</si>
  <si>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</si>
  <si>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</si>
  <si>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</si>
  <si>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</si>
  <si>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</si>
  <si>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</si>
  <si>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</si>
  <si>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</si>
  <si>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</si>
  <si>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</si>
  <si>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</si>
  <si>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</si>
  <si>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</si>
  <si>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</si>
  <si>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</si>
  <si>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</si>
  <si>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</si>
  <si>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</si>
  <si>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</si>
  <si>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</si>
  <si>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</si>
  <si>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</si>
  <si>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</si>
  <si>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</si>
  <si>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</si>
  <si>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</si>
  <si>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</si>
  <si>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</si>
  <si>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</si>
  <si>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</si>
  <si>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</si>
  <si>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</si>
  <si>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</si>
  <si>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</si>
  <si>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</si>
  <si>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</si>
  <si>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</si>
  <si>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</si>
  <si>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</si>
  <si>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</si>
  <si>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</si>
  <si>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</si>
  <si>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</si>
  <si>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</si>
  <si>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</si>
  <si>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</si>
  <si>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</si>
  <si>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</si>
  <si>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</si>
  <si>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</si>
  <si>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</si>
  <si>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</si>
  <si>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</si>
  <si>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</si>
  <si>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</si>
  <si>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</si>
  <si>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</si>
  <si>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</si>
  <si>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</si>
  <si>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</si>
  <si>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</si>
  <si>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</si>
  <si>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</si>
  <si>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</si>
  <si>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</si>
  <si>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</si>
  <si>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</si>
  <si>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</si>
  <si>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</si>
  <si>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</si>
  <si>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</si>
  <si>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</si>
  <si>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</si>
  <si>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</si>
  <si>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</si>
  <si>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</si>
  <si>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</si>
  <si>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</si>
  <si>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</si>
  <si>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</si>
  <si>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</si>
  <si>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</si>
  <si>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</si>
  <si>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</si>
  <si>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</si>
  <si>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</si>
  <si>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</si>
  <si>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</si>
  <si>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</si>
  <si>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</si>
  <si>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</si>
  <si>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</si>
  <si>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</si>
  <si>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</si>
  <si>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</si>
  <si>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</si>
  <si>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</si>
  <si>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</si>
  <si>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</si>
  <si>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</si>
  <si>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</si>
  <si>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</si>
  <si>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</si>
  <si>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</si>
  <si>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</si>
  <si>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</si>
  <si>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</si>
  <si>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</si>
  <si>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</si>
  <si>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</si>
  <si>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</si>
  <si>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</si>
  <si>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</si>
  <si>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</si>
  <si>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</si>
  <si>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</si>
  <si>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</si>
  <si>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</si>
  <si>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</si>
  <si>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</si>
  <si>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</si>
  <si>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</si>
  <si>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</si>
  <si>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</si>
  <si>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</si>
  <si>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</si>
  <si>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</si>
  <si>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</si>
  <si>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</si>
  <si>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</si>
  <si>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</si>
  <si>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</si>
  <si>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</si>
  <si>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</si>
  <si>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</si>
  <si>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</si>
  <si>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</si>
  <si>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</si>
  <si>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</si>
  <si>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</si>
  <si>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</si>
  <si>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</si>
  <si>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</si>
  <si>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</si>
  <si>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</si>
  <si>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</si>
  <si>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</si>
  <si>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</si>
  <si>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</si>
  <si>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</si>
  <si>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</si>
  <si>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</si>
  <si>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</si>
  <si>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</si>
  <si>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</si>
  <si>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</si>
  <si>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</si>
  <si>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</si>
  <si>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</si>
  <si>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</si>
  <si>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</si>
  <si>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</si>
  <si>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</si>
  <si>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</si>
  <si>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</si>
  <si>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</si>
  <si>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</si>
  <si>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</si>
  <si>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</si>
  <si>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</si>
  <si>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</si>
  <si>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</si>
  <si>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</si>
  <si>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</si>
  <si>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</si>
  <si>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</si>
  <si>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</si>
  <si>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</si>
  <si>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</si>
  <si>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</si>
  <si>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</si>
  <si>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</si>
  <si>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</si>
  <si>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</si>
  <si>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</si>
  <si>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</si>
  <si>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</si>
  <si>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</si>
  <si>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</si>
  <si>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</si>
  <si>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</si>
  <si>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</si>
  <si>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</si>
  <si>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</si>
  <si>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</si>
  <si>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</si>
  <si>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</si>
  <si>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</si>
  <si>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</si>
  <si>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</si>
  <si>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</si>
  <si>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</si>
  <si>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</si>
  <si>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</si>
  <si>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</si>
  <si>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</si>
  <si>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</si>
  <si>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</si>
  <si>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</si>
  <si>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</si>
  <si>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</si>
  <si>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</si>
  <si>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</si>
  <si>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</si>
  <si>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</si>
  <si>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</si>
  <si>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</si>
  <si>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</si>
  <si>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</si>
  <si>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</si>
  <si>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</si>
  <si>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</si>
  <si>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</si>
  <si>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</si>
  <si>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</si>
  <si>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</si>
  <si>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</si>
  <si>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</si>
  <si>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</si>
  <si>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</si>
  <si>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</si>
  <si>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</si>
  <si>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</si>
  <si>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</si>
  <si>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</si>
  <si>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</si>
  <si>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</si>
  <si>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</si>
  <si>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</si>
  <si>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</si>
  <si>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</si>
  <si>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</si>
  <si>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</si>
  <si>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</si>
  <si>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</si>
  <si>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</si>
  <si>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</si>
  <si>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</si>
  <si>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</si>
  <si>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</si>
  <si>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</si>
  <si>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</si>
  <si>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</si>
  <si>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</si>
  <si>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</si>
  <si>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</si>
  <si>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</si>
  <si>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</si>
  <si>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</si>
  <si>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</si>
  <si>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</si>
  <si>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</si>
  <si>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</si>
  <si>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</si>
  <si>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</si>
  <si>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</si>
  <si>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</si>
  <si>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</si>
  <si>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</si>
  <si>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</si>
  <si>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</si>
  <si>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</si>
  <si>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</si>
  <si>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</si>
  <si>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</si>
  <si>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</si>
  <si>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</si>
  <si>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</si>
  <si>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</si>
  <si>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</si>
  <si>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</si>
  <si>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</si>
  <si>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</si>
  <si>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</si>
  <si>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</si>
  <si>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</si>
  <si>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</si>
  <si>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</si>
  <si>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</si>
  <si>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</si>
  <si>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</si>
  <si>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</si>
  <si>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</si>
  <si>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</si>
  <si>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</si>
  <si>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</si>
  <si>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</si>
  <si>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</si>
  <si>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</si>
  <si>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</si>
  <si>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</si>
  <si>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</si>
  <si>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</si>
  <si>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</si>
  <si>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</si>
  <si>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</si>
  <si>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</si>
  <si>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</si>
  <si>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</si>
  <si>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</si>
  <si>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</si>
  <si>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</si>
  <si>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</si>
  <si>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</si>
  <si>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</si>
  <si>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</si>
  <si>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</si>
  <si>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</si>
  <si>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</si>
  <si>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</si>
  <si>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</si>
  <si>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</si>
  <si>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</si>
  <si>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</si>
  <si>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</si>
  <si>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</si>
  <si>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</si>
  <si>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</si>
  <si>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</si>
  <si>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</si>
  <si>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</si>
  <si>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</si>
  <si>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</si>
  <si>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</si>
  <si>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</si>
  <si>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</si>
  <si>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</si>
  <si>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</si>
  <si>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</si>
  <si>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</si>
  <si>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</si>
  <si>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</si>
  <si>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</si>
  <si>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</si>
  <si>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</si>
  <si>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</si>
  <si>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</si>
  <si>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</si>
  <si>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</si>
  <si>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</si>
  <si>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</si>
  <si>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</si>
  <si>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</si>
  <si>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</si>
  <si>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</si>
  <si>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</si>
  <si>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</si>
  <si>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</si>
  <si>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</si>
  <si>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</si>
  <si>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</si>
  <si>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</si>
  <si>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</si>
  <si>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</si>
  <si>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</si>
  <si>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</si>
  <si>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</si>
  <si>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</si>
  <si>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</si>
  <si>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</si>
  <si>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</si>
  <si>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</si>
  <si>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</si>
  <si>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</si>
  <si>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</si>
  <si>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</si>
  <si>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</si>
  <si>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</si>
  <si>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</si>
  <si>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</si>
  <si>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</si>
  <si>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</si>
  <si>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</si>
  <si>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</si>
  <si>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</si>
  <si>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</si>
  <si>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</si>
  <si>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</si>
  <si>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</si>
  <si>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</si>
  <si>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</si>
  <si>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</si>
  <si>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</si>
  <si>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</si>
  <si>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</si>
  <si>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</si>
  <si>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</si>
  <si>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</si>
  <si>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</si>
  <si>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</si>
  <si>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</si>
  <si>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</si>
  <si>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</si>
  <si>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</si>
  <si>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</si>
  <si>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</si>
  <si>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</si>
  <si>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</si>
  <si>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</si>
  <si>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</si>
  <si>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</si>
  <si>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</si>
  <si>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</si>
  <si>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</si>
  <si>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</si>
  <si>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</si>
  <si>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</si>
  <si>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</si>
  <si>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</si>
  <si>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</si>
  <si>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</si>
  <si>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</si>
  <si>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</si>
  <si>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</si>
  <si>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</si>
  <si>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</si>
  <si>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</si>
  <si>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</si>
  <si>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</si>
  <si>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</si>
  <si>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</si>
  <si>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</si>
  <si>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</si>
  <si>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</si>
  <si>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</si>
  <si>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</si>
  <si>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</si>
  <si>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</si>
  <si>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</si>
  <si>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</si>
  <si>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</si>
  <si>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</si>
  <si>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</si>
  <si>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</si>
  <si>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</si>
  <si>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</si>
  <si>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</si>
  <si>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</si>
  <si>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</si>
  <si>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</si>
  <si>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</si>
  <si>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</si>
  <si>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</si>
  <si>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</si>
  <si>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</si>
  <si>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</si>
  <si>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</si>
  <si>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</si>
  <si>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</si>
  <si>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</si>
  <si>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</si>
  <si>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</si>
  <si>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</si>
  <si>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</si>
  <si>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</si>
  <si>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</si>
  <si>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</si>
  <si>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</si>
  <si>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</si>
  <si>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</si>
  <si>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</si>
  <si>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</si>
  <si>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</si>
  <si>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</si>
  <si>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</si>
  <si>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</si>
  <si>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</si>
  <si>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</si>
  <si>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</si>
  <si>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</si>
  <si>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</si>
  <si>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</si>
  <si>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</si>
  <si>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</si>
  <si>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</si>
  <si>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</si>
  <si>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</si>
  <si>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</si>
  <si>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</si>
  <si>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</si>
  <si>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</si>
  <si>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</si>
  <si>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</si>
  <si>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</si>
  <si>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</si>
  <si>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</si>
  <si>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</si>
  <si>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</si>
  <si>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</si>
  <si>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</si>
  <si>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</si>
  <si>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</si>
  <si>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</si>
  <si>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</si>
  <si>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</si>
  <si>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</si>
  <si>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</si>
  <si>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</si>
  <si>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</si>
  <si>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</si>
  <si>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</si>
  <si>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</si>
  <si>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</si>
  <si>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</si>
  <si>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</si>
  <si>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</si>
  <si>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</si>
  <si>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</si>
  <si>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</si>
  <si>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</si>
  <si>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</si>
  <si>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</si>
  <si>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</si>
  <si>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</si>
  <si>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</si>
  <si>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</si>
  <si>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</si>
  <si>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</si>
  <si>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</si>
  <si>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</si>
  <si>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</si>
  <si>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</si>
  <si>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</si>
  <si>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</si>
  <si>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</si>
  <si>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</si>
  <si>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</si>
  <si>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</si>
  <si>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</si>
  <si>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</si>
  <si>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</si>
  <si>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</si>
  <si>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</si>
  <si>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</si>
  <si>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</si>
  <si>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</si>
  <si>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</si>
  <si>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</si>
  <si>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</si>
  <si>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</si>
  <si>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</si>
  <si>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</si>
  <si>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</si>
  <si>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</si>
  <si>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</si>
  <si>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</si>
  <si>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</si>
  <si>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</si>
  <si>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</si>
  <si>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</si>
  <si>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</si>
  <si>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</si>
  <si>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</si>
  <si>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</si>
  <si>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</si>
  <si>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</si>
  <si>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</si>
  <si>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</si>
  <si>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</si>
  <si>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</si>
  <si>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</si>
  <si>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</si>
  <si>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</si>
  <si>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</si>
  <si>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</si>
  <si>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</si>
  <si>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</si>
  <si>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</si>
  <si>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</si>
  <si>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</si>
  <si>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</si>
  <si>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</si>
  <si>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</si>
  <si>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</si>
  <si>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</si>
  <si>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</si>
  <si>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</si>
  <si>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</si>
  <si>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</si>
  <si>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</si>
  <si>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</si>
  <si>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</si>
  <si>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</si>
  <si>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</si>
  <si>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</si>
  <si>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</si>
  <si>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</si>
  <si>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</si>
  <si>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</si>
  <si>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</si>
  <si>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</si>
  <si>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</si>
  <si>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</si>
  <si>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</si>
  <si>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</si>
  <si>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</si>
  <si>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</si>
  <si>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</si>
  <si>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</si>
  <si>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</si>
  <si>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</si>
  <si>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</si>
  <si>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</si>
  <si>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</si>
  <si>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</si>
  <si>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</si>
  <si>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</si>
  <si>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</si>
  <si>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</si>
  <si>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</si>
  <si>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</si>
  <si>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</si>
  <si>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</si>
  <si>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</si>
  <si>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</si>
  <si>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</si>
  <si>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</si>
  <si>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</si>
  <si>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</si>
  <si>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</si>
  <si>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</si>
  <si>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</si>
  <si>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</si>
  <si>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</si>
  <si>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</si>
  <si>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</si>
  <si>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</si>
  <si>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</si>
  <si>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</si>
  <si>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</si>
  <si>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</si>
  <si>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</si>
  <si>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</si>
  <si>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</si>
  <si>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</si>
  <si>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</si>
  <si>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</si>
  <si>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</si>
  <si>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</si>
  <si>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</si>
  <si>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</si>
  <si>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</si>
  <si>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</si>
  <si>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</si>
  <si>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</si>
  <si>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</si>
  <si>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</si>
  <si>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</si>
  <si>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</si>
  <si>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</si>
  <si>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</si>
  <si>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</si>
  <si>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</si>
  <si>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</si>
  <si>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</si>
  <si>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</si>
  <si>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</si>
  <si>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</si>
  <si>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</si>
  <si>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</si>
  <si>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</si>
  <si>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</si>
  <si>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</si>
  <si>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</si>
  <si>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</si>
  <si>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</si>
  <si>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</si>
  <si>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</si>
  <si>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</si>
  <si>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</si>
  <si>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</si>
  <si>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</si>
  <si>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</si>
  <si>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</si>
  <si>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</si>
  <si>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</si>
  <si>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</si>
  <si>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</si>
  <si>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</si>
  <si>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</si>
  <si>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</si>
  <si>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</si>
  <si>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</si>
  <si>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</si>
  <si>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</si>
  <si>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</si>
  <si>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</si>
  <si>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</si>
  <si>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</si>
  <si>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</si>
  <si>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</si>
  <si>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</si>
  <si>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</si>
  <si>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</si>
  <si>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</si>
  <si>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</si>
  <si>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</si>
  <si>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</si>
  <si>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</si>
  <si>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</si>
  <si>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</si>
  <si>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</si>
  <si>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</si>
  <si>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</si>
  <si>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</si>
  <si>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</si>
  <si>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</si>
  <si>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</si>
  <si>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</si>
  <si>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</si>
  <si>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</si>
  <si>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</si>
  <si>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</si>
  <si>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</si>
  <si>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</si>
  <si>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</si>
  <si>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</si>
  <si>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</si>
  <si>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</si>
  <si>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</si>
  <si>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</si>
  <si>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</si>
  <si>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</si>
  <si>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</si>
  <si>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</si>
  <si>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</si>
  <si>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</si>
  <si>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</si>
  <si>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</si>
  <si>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</si>
  <si>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</si>
  <si>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</si>
  <si>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</si>
  <si>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</si>
  <si>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</si>
  <si>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</si>
  <si>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</si>
  <si>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</si>
  <si>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</si>
  <si>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</si>
  <si>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</si>
  <si>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</si>
  <si>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</si>
  <si>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</si>
  <si>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</si>
  <si>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</si>
  <si>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</si>
  <si>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</si>
  <si>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</si>
  <si>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</si>
  <si>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</si>
  <si>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</si>
  <si>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</si>
  <si>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</si>
  <si>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</si>
  <si>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</si>
  <si>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</si>
  <si>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</si>
  <si>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</si>
  <si>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</si>
  <si>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</si>
  <si>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</si>
  <si>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</si>
  <si>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</si>
  <si>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</si>
  <si>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</si>
  <si>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</si>
  <si>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</si>
  <si>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</si>
  <si>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</si>
  <si>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</si>
  <si>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</si>
  <si>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</si>
  <si>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</si>
  <si>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</si>
  <si>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</si>
  <si>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</si>
  <si>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</si>
  <si>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</si>
  <si>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</si>
  <si>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</si>
  <si>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</si>
  <si>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</si>
  <si>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</si>
  <si>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</si>
  <si>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</si>
  <si>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</si>
  <si>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</si>
  <si>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</si>
  <si>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</si>
  <si>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</si>
  <si>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</si>
  <si>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</si>
  <si>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</si>
  <si>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</si>
  <si>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</si>
  <si>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</si>
  <si>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</si>
  <si>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</si>
  <si>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</si>
  <si>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</si>
  <si>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</si>
  <si>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</si>
  <si>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</si>
  <si>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</si>
  <si>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</si>
  <si>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</si>
  <si>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</si>
  <si>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</si>
  <si>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</si>
  <si>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</si>
  <si>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</si>
  <si>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</si>
  <si>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</si>
  <si>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</si>
  <si>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</si>
  <si>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</si>
  <si>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</si>
  <si>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</si>
  <si>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</si>
  <si>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</si>
  <si>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</si>
  <si>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</si>
  <si>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</si>
  <si>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</si>
  <si>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</si>
  <si>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</si>
  <si>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</si>
  <si>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</si>
  <si>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</si>
  <si>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</si>
  <si>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</si>
  <si>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</si>
  <si>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</si>
  <si>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</si>
  <si>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</si>
  <si>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</si>
  <si>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</si>
  <si>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</si>
  <si>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</si>
  <si>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</si>
  <si>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</si>
  <si>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</si>
  <si>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</si>
  <si>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</si>
  <si>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</si>
  <si>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</si>
  <si>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</si>
  <si>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</si>
  <si>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</si>
  <si>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</si>
  <si>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</si>
  <si>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</si>
  <si>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</si>
  <si>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</si>
  <si>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</si>
  <si>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</si>
  <si>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</si>
  <si>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</si>
  <si>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</si>
  <si>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</si>
  <si>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</si>
  <si>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</si>
  <si>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</si>
  <si>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</si>
  <si>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</si>
  <si>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</si>
  <si>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</si>
  <si>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</si>
  <si>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</si>
  <si>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</si>
  <si>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</si>
  <si>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</si>
  <si>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</si>
  <si>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</si>
  <si>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</si>
  <si>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</si>
  <si>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</si>
  <si>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</si>
  <si>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</si>
  <si>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</si>
  <si>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</si>
  <si>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</si>
  <si>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</si>
  <si>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</si>
  <si>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</si>
  <si>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</si>
  <si>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</si>
  <si>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</si>
  <si>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</si>
  <si>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</si>
  <si>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</si>
  <si>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</si>
  <si>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</si>
  <si>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</si>
  <si>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</si>
  <si>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</si>
  <si>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</si>
  <si>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</si>
  <si>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</si>
  <si>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</si>
  <si>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</si>
  <si>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</si>
  <si>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</si>
  <si>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</si>
  <si>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</si>
  <si>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</si>
  <si>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</si>
  <si>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</si>
  <si>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</si>
  <si>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</si>
  <si>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</si>
  <si>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</si>
  <si>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</si>
  <si>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</si>
  <si>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</si>
  <si>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</si>
  <si>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</si>
  <si>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</si>
  <si>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</si>
  <si>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</si>
  <si>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</si>
  <si>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</si>
  <si>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</si>
  <si>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</si>
  <si>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</si>
  <si>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</si>
  <si>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</si>
  <si>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</si>
  <si>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</si>
  <si>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</si>
  <si>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</si>
  <si>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</si>
  <si>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</si>
  <si>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</si>
  <si>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</si>
  <si>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</si>
  <si>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</si>
  <si>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</si>
  <si>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</si>
  <si>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</si>
  <si>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</si>
  <si>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</si>
  <si>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</si>
  <si>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</si>
  <si>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</si>
  <si>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</si>
  <si>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</si>
  <si>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</si>
  <si>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</si>
  <si>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</si>
  <si>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</si>
  <si>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</si>
  <si>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</si>
  <si>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</si>
  <si>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</si>
  <si>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</si>
  <si>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</si>
  <si>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</si>
  <si>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</si>
  <si>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</si>
  <si>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</si>
  <si>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</si>
  <si>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</si>
  <si>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</si>
  <si>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</si>
  <si>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</si>
  <si>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</si>
  <si>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</si>
  <si>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</si>
  <si>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</si>
  <si>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</si>
  <si>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</si>
  <si>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</si>
  <si>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</si>
  <si>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</si>
  <si>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</si>
  <si>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</si>
  <si>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</si>
  <si>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</si>
  <si>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</si>
  <si>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</si>
  <si>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</si>
  <si>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</si>
  <si>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</si>
  <si>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</si>
  <si>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</si>
  <si>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</si>
  <si>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</si>
  <si>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</si>
  <si>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</si>
  <si>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</si>
  <si>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</si>
  <si>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</si>
  <si>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</si>
  <si>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</si>
  <si>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</si>
  <si>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</si>
  <si>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</si>
  <si>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</si>
  <si>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</si>
  <si>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</si>
  <si>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</si>
  <si>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</si>
  <si>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</si>
  <si>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</si>
  <si>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</si>
  <si>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</si>
  <si>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</si>
  <si>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</si>
  <si>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</si>
  <si>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</si>
  <si>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</si>
  <si>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</si>
  <si>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</si>
  <si>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</si>
  <si>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</si>
  <si>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</si>
  <si>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</si>
  <si>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</si>
  <si>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</si>
  <si>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</si>
  <si>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</si>
  <si>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</si>
  <si>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</si>
  <si>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</si>
  <si>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</si>
  <si>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</si>
  <si>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</si>
  <si>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</si>
  <si>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</si>
  <si>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</si>
  <si>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</si>
  <si>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</si>
  <si>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</si>
  <si>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</si>
  <si>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</si>
  <si>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</si>
  <si>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</si>
  <si>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</si>
  <si>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</si>
  <si>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</si>
  <si>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</si>
  <si>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</si>
  <si>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</si>
  <si>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</si>
  <si>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</si>
  <si>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</si>
  <si>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</si>
  <si>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</si>
  <si>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</si>
  <si>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</si>
  <si>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</si>
  <si>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</si>
  <si>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</si>
  <si>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</si>
  <si>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</si>
  <si>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</si>
  <si>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</si>
  <si>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</si>
  <si>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</si>
  <si>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</si>
  <si>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</si>
  <si>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</si>
  <si>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</si>
  <si>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</si>
  <si>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</si>
  <si>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</si>
  <si>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</si>
  <si>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</si>
  <si>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</si>
  <si>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</si>
  <si>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</si>
  <si>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</si>
  <si>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</si>
  <si>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</si>
  <si>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</si>
  <si>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</si>
  <si>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</si>
  <si>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</si>
  <si>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</si>
  <si>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</si>
  <si>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</si>
  <si>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</si>
  <si>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</si>
  <si>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</si>
  <si>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</si>
  <si>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</si>
  <si>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</si>
  <si>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</si>
  <si>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</si>
  <si>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</si>
  <si>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</si>
  <si>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</si>
  <si>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</si>
  <si>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</si>
  <si>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</si>
  <si>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</si>
  <si>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</si>
  <si>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</si>
  <si>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</si>
  <si>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</si>
  <si>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</si>
  <si>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</si>
  <si>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</si>
  <si>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</si>
  <si>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</si>
  <si>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</si>
  <si>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</si>
  <si>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</si>
  <si>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</si>
  <si>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</si>
  <si>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</si>
  <si>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</si>
  <si>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</si>
  <si>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</si>
  <si>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</si>
  <si>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</si>
  <si>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</si>
  <si>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</si>
  <si>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</si>
  <si>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</si>
  <si>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</si>
  <si>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</si>
  <si>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</si>
  <si>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</si>
  <si>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</si>
  <si>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</si>
  <si>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</si>
  <si>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</si>
  <si>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</si>
  <si>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</si>
  <si>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</si>
  <si>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</si>
  <si>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</si>
  <si>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</si>
  <si>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</si>
  <si>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</si>
  <si>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</si>
  <si>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</si>
  <si>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</si>
  <si>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</si>
  <si>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</si>
  <si>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</si>
  <si>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</si>
  <si>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</si>
  <si>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</si>
  <si>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</si>
  <si>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</si>
  <si>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</si>
  <si>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</si>
  <si>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</si>
  <si>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</si>
  <si>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</si>
  <si>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</si>
  <si>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</si>
  <si>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</si>
  <si>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</si>
  <si>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</si>
  <si>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</si>
  <si>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</si>
  <si>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</si>
  <si>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</si>
  <si>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</si>
  <si>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</si>
  <si>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</si>
  <si>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</si>
  <si>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</si>
  <si>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</si>
  <si>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</si>
  <si>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</si>
  <si>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</si>
  <si>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</si>
  <si>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</si>
  <si>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</si>
  <si>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</si>
  <si>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</si>
  <si>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</si>
  <si>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</si>
  <si>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</si>
  <si>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</si>
  <si>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</si>
  <si>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</si>
  <si>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</si>
  <si>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</si>
  <si>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</si>
  <si>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</si>
  <si>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</si>
  <si>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</si>
  <si>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</si>
  <si>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</si>
  <si>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</si>
  <si>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</si>
  <si>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</si>
  <si>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</si>
  <si>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</si>
  <si>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</si>
  <si>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</si>
  <si>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</si>
  <si>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</si>
  <si>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</si>
  <si>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</si>
  <si>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</si>
  <si>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</si>
  <si>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</si>
  <si>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</si>
  <si>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</si>
  <si>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</si>
  <si>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</si>
  <si>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</si>
  <si>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</si>
  <si>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</si>
  <si>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</si>
  <si>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</si>
  <si>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</si>
  <si>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</si>
  <si>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</si>
  <si>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</si>
  <si>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</si>
  <si>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</si>
  <si>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</si>
  <si>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</si>
  <si>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</si>
  <si>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</si>
  <si>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</si>
  <si>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</si>
  <si>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</si>
  <si>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</si>
  <si>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</si>
  <si>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</si>
  <si>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</si>
  <si>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</si>
  <si>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</si>
  <si>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</si>
  <si>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</si>
  <si>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</si>
  <si>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</si>
  <si>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</si>
  <si>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</si>
  <si>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</si>
  <si>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</si>
  <si>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</si>
  <si>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</si>
  <si>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</si>
  <si>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</si>
  <si>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</si>
  <si>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</si>
  <si>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</si>
  <si>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</si>
  <si>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</si>
  <si>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</si>
  <si>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</si>
  <si>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</si>
  <si>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</si>
  <si>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</si>
  <si>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</si>
  <si>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</si>
  <si>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</si>
  <si>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</si>
  <si>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</si>
  <si>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</si>
  <si>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</si>
  <si>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</si>
  <si>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</si>
  <si>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</si>
  <si>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</si>
  <si>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</si>
  <si>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</si>
  <si>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</si>
  <si>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</si>
  <si>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</si>
  <si>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</si>
  <si>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</si>
  <si>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</si>
  <si>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</si>
  <si>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</si>
  <si>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</si>
  <si>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</si>
  <si>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</si>
  <si>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</si>
  <si>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</si>
  <si>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</si>
  <si>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</si>
  <si>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</si>
  <si>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</si>
  <si>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</si>
  <si>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</si>
  <si>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</si>
  <si>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</si>
  <si>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</si>
  <si>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</si>
  <si>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</si>
  <si>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</si>
  <si>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</si>
  <si>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</si>
  <si>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</si>
  <si>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</si>
  <si>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</si>
  <si>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</si>
  <si>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</si>
  <si>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</si>
  <si>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</si>
  <si>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</si>
  <si>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</si>
  <si>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</si>
  <si>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</si>
  <si>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</si>
  <si>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</si>
  <si>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</si>
  <si>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</si>
  <si>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</si>
  <si>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</si>
  <si>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</si>
  <si>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</si>
  <si>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</si>
  <si>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</si>
  <si>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</si>
  <si>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</si>
  <si>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</si>
  <si>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</si>
  <si>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</si>
  <si>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</si>
  <si>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</si>
  <si>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</si>
  <si>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</si>
  <si>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</si>
  <si>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</si>
  <si>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</si>
  <si>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</si>
  <si>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</si>
  <si>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</si>
  <si>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</si>
  <si>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</si>
  <si>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</si>
  <si>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</si>
  <si>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</si>
  <si>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</si>
  <si>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</si>
  <si>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</si>
  <si>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</si>
  <si>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</si>
  <si>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</si>
  <si>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</si>
  <si>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</si>
  <si>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</si>
  <si>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</si>
  <si>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</si>
  <si>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</si>
  <si>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</si>
  <si>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</si>
  <si>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</si>
  <si>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</si>
  <si>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</si>
  <si>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</si>
  <si>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</si>
  <si>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</si>
  <si>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</si>
  <si>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</si>
  <si>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</si>
  <si>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</si>
  <si>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</si>
  <si>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</si>
  <si>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</si>
  <si>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</si>
  <si>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</si>
  <si>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</si>
  <si>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</si>
  <si>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</si>
  <si>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</si>
  <si>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</si>
  <si>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</si>
  <si>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</si>
  <si>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</si>
  <si>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</si>
  <si>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</si>
  <si>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</si>
  <si>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</si>
  <si>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</si>
  <si>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</si>
  <si>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</si>
  <si>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</si>
  <si>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</si>
  <si>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</si>
  <si>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</si>
  <si>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</si>
  <si>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</si>
  <si>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</si>
  <si>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</si>
  <si>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</si>
  <si>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</si>
  <si>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</si>
  <si>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</si>
  <si>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</si>
  <si>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</si>
  <si>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</si>
  <si>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</si>
  <si>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</si>
  <si>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</si>
  <si>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</si>
  <si>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</si>
  <si>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</si>
  <si>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</si>
  <si>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</si>
  <si>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</si>
  <si>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</si>
  <si>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</si>
  <si>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</si>
  <si>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</si>
  <si>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</si>
  <si>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</si>
  <si>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</si>
  <si>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</si>
  <si>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</si>
  <si>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</si>
  <si>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</si>
  <si>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</si>
  <si>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</si>
  <si>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</si>
  <si>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</si>
  <si>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</si>
  <si>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</si>
  <si>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</si>
  <si>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</si>
  <si>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</si>
  <si>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</si>
  <si>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</si>
  <si>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</si>
  <si>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</si>
  <si>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</si>
  <si>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</si>
  <si>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</si>
  <si>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</si>
  <si>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</si>
  <si>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</si>
  <si>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</si>
  <si>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</si>
  <si>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</si>
  <si>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</si>
  <si>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</si>
  <si>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</si>
  <si>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</si>
  <si>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</si>
  <si>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</si>
  <si>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</si>
  <si>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</si>
  <si>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</si>
  <si>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</si>
  <si>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</si>
  <si>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</si>
  <si>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</si>
  <si>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</si>
  <si>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</si>
  <si>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</si>
  <si>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</si>
  <si>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</si>
  <si>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</si>
  <si>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</si>
  <si>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</si>
  <si>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</si>
  <si>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</si>
  <si>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</si>
  <si>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</si>
  <si>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</si>
  <si>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</si>
  <si>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</si>
  <si>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</si>
  <si>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</si>
  <si>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</si>
  <si>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</si>
  <si>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</si>
  <si>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</si>
  <si>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</si>
  <si>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</si>
  <si>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</si>
  <si>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</si>
  <si>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</si>
  <si>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</si>
  <si>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</si>
  <si>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</si>
  <si>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</si>
  <si>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</si>
  <si>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</si>
  <si>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</si>
  <si>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</si>
  <si>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</si>
  <si>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</si>
  <si>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</si>
  <si>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</si>
  <si>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</si>
  <si>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</si>
  <si>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</si>
  <si>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</si>
  <si>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</si>
  <si>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</si>
  <si>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</si>
  <si>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</si>
  <si>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</si>
  <si>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</si>
  <si>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</si>
  <si>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</si>
  <si>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</si>
  <si>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</si>
  <si>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</si>
  <si>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</si>
  <si>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</si>
  <si>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</si>
  <si>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</si>
  <si>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</si>
  <si>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</si>
  <si>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</si>
  <si>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</si>
  <si>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</si>
  <si>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</si>
  <si>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</si>
  <si>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</si>
  <si>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</si>
  <si>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</si>
  <si>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</si>
  <si>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</si>
  <si>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</si>
  <si>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</si>
  <si>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</si>
  <si>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</si>
  <si>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</si>
  <si>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</si>
  <si>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</si>
  <si>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</si>
  <si>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</si>
  <si>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</si>
  <si>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</si>
  <si>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</si>
  <si>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</si>
  <si>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</si>
  <si>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</si>
  <si>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</si>
  <si>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</si>
  <si>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</si>
  <si>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</si>
  <si>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</si>
  <si>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</si>
  <si>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</si>
  <si>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</si>
  <si>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</si>
  <si>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</si>
  <si>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</si>
  <si>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</si>
  <si>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</si>
  <si>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</si>
  <si>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</si>
  <si>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</si>
  <si>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</si>
  <si>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</si>
  <si>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</si>
  <si>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</si>
  <si>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</si>
  <si>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</si>
  <si>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</si>
  <si>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</si>
  <si>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</si>
  <si>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</si>
  <si>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</si>
  <si>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</si>
  <si>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</si>
  <si>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</si>
  <si>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</si>
  <si>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</si>
  <si>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</si>
  <si>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</si>
  <si>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</si>
  <si>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</si>
  <si>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</si>
  <si>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</si>
  <si>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</si>
  <si>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</si>
  <si>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</si>
  <si>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</si>
  <si>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</si>
  <si>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</si>
  <si>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</si>
  <si>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</si>
  <si>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</si>
  <si>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</si>
  <si>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</si>
  <si>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</si>
  <si>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</si>
  <si>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</si>
  <si>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</si>
  <si>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</si>
  <si>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</si>
  <si>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</si>
  <si>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</si>
  <si>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</si>
  <si>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</si>
  <si>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</si>
  <si>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</si>
  <si>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</si>
  <si>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</si>
  <si>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</si>
  <si>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</si>
  <si>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</si>
  <si>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</si>
  <si>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</si>
  <si>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</si>
  <si>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</si>
  <si>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</si>
  <si>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</si>
  <si>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</si>
  <si>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</si>
  <si>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</si>
  <si>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</si>
  <si>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</si>
  <si>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</si>
  <si>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</si>
  <si>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</si>
  <si>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</si>
  <si>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</si>
  <si>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</si>
  <si>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</si>
  <si>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</si>
  <si>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</si>
  <si>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</si>
  <si>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</si>
  <si>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</si>
  <si>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</si>
  <si>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</si>
  <si>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</si>
  <si>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</si>
  <si>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</si>
  <si>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</si>
  <si>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</si>
  <si>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</si>
  <si>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</si>
  <si>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</si>
  <si>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</si>
  <si>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</si>
  <si>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</si>
  <si>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</si>
  <si>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</si>
  <si>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</si>
  <si>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</si>
  <si>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</si>
  <si>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</si>
  <si>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</si>
  <si>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</si>
  <si>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</si>
  <si>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</si>
  <si>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</si>
  <si>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</si>
  <si>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</si>
  <si>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</si>
  <si>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</si>
  <si>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</si>
  <si>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</si>
  <si>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</si>
  <si>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</si>
  <si>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</si>
  <si>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</si>
  <si>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</si>
  <si>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</si>
  <si>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</si>
  <si>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</si>
  <si>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</si>
  <si>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</si>
  <si>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</si>
  <si>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</si>
  <si>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</si>
  <si>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</si>
  <si>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</si>
  <si>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</si>
  <si>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</si>
  <si>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</si>
  <si>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</si>
  <si>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</si>
  <si>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</si>
  <si>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</si>
  <si>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</si>
  <si>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</si>
  <si>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</si>
  <si>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</si>
  <si>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</si>
  <si>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</si>
  <si>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</si>
  <si>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</si>
  <si>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</si>
  <si>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</si>
  <si>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</si>
  <si>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</si>
  <si>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</si>
  <si>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</si>
  <si>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</si>
  <si>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</si>
  <si>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</si>
  <si>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</si>
  <si>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</si>
  <si>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</si>
  <si>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</si>
  <si>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</si>
  <si>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</si>
  <si>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</si>
  <si>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</si>
  <si>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</si>
  <si>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</si>
  <si>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</si>
  <si>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</si>
  <si>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</si>
  <si>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</si>
  <si>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</si>
  <si>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</si>
  <si>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</si>
  <si>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</si>
  <si>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</si>
  <si>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</si>
  <si>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</si>
  <si>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</si>
  <si>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</si>
  <si>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</si>
  <si>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</si>
  <si>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</si>
  <si>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</si>
  <si>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</si>
  <si>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</si>
  <si>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</si>
  <si>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</si>
  <si>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</si>
  <si>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</si>
  <si>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</si>
  <si>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</si>
  <si>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</si>
  <si>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</si>
  <si>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</si>
  <si>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</si>
  <si>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</si>
  <si>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</si>
  <si>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</si>
  <si>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</si>
  <si>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</si>
  <si>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</si>
  <si>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</si>
  <si>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</si>
  <si>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</si>
  <si>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</si>
  <si>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</si>
  <si>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</si>
  <si>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</si>
  <si>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</si>
  <si>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</si>
  <si>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</si>
  <si>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</si>
  <si>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</si>
  <si>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</si>
  <si>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</si>
  <si>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</si>
  <si>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</si>
  <si>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</si>
  <si>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</si>
  <si>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</si>
  <si>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</si>
  <si>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</si>
  <si>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</si>
  <si>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</si>
  <si>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</si>
  <si>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</si>
  <si>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</si>
  <si>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</si>
  <si>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</si>
  <si>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</si>
  <si>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</si>
  <si>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</si>
  <si>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</si>
  <si>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</si>
  <si>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</si>
  <si>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</si>
  <si>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</si>
  <si>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</si>
  <si>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</si>
  <si>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</si>
  <si>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</si>
  <si>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</si>
  <si>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</si>
  <si>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</si>
  <si>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</si>
  <si>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</si>
  <si>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</si>
  <si>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</si>
  <si>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</si>
  <si>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</si>
  <si>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</si>
  <si>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</si>
  <si>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</si>
  <si>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</si>
  <si>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</si>
  <si>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</si>
  <si>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</si>
  <si>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</si>
  <si>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</si>
  <si>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</si>
  <si>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</si>
  <si>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</si>
  <si>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</si>
  <si>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</si>
  <si>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</si>
  <si>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</si>
  <si>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</si>
  <si>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</si>
  <si>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</si>
  <si>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</si>
  <si>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</si>
  <si>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</si>
  <si>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</si>
  <si>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</si>
  <si>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</si>
  <si>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</si>
  <si>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</si>
  <si>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</si>
  <si>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</si>
  <si>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</si>
  <si>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</si>
  <si>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</si>
  <si>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</si>
  <si>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</si>
  <si>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</si>
  <si>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</si>
  <si>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</si>
  <si>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</si>
  <si>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</si>
  <si>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</si>
  <si>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</si>
  <si>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</si>
  <si>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</si>
  <si>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</si>
  <si>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</si>
  <si>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</si>
  <si>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</si>
  <si>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</si>
  <si>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</si>
  <si>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</si>
  <si>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</si>
  <si>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</si>
  <si>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</si>
  <si>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</si>
  <si>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</si>
  <si>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</si>
  <si>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</si>
  <si>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</si>
  <si>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</si>
  <si>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</si>
  <si>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</si>
  <si>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</si>
  <si>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</si>
  <si>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</si>
  <si>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</si>
  <si>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</si>
  <si>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</si>
  <si>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</si>
  <si>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</si>
  <si>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</si>
  <si>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</si>
  <si>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</si>
  <si>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</si>
  <si>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</si>
  <si>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</si>
  <si>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</si>
  <si>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</si>
  <si>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</si>
  <si>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</si>
  <si>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</si>
  <si>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</si>
  <si>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</si>
  <si>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</si>
  <si>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</si>
  <si>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</si>
  <si>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</si>
  <si>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</si>
  <si>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</si>
  <si>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</si>
  <si>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</si>
  <si>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</si>
  <si>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</si>
  <si>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</si>
  <si>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</si>
  <si>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</si>
  <si>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</si>
  <si>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</si>
  <si>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</si>
  <si>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</si>
  <si>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</si>
  <si>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</si>
  <si>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</si>
  <si>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</si>
  <si>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</si>
  <si>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</si>
  <si>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</si>
  <si>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</si>
  <si>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</si>
  <si>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</si>
  <si>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</si>
  <si>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</si>
  <si>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</si>
  <si>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</si>
  <si>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</si>
  <si>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</si>
  <si>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</si>
  <si>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</si>
  <si>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</si>
  <si>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</si>
  <si>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</si>
  <si>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</si>
  <si>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</si>
  <si>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</si>
  <si>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</si>
  <si>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</si>
  <si>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</si>
  <si>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</si>
  <si>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</si>
  <si>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</si>
  <si>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</si>
  <si>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</si>
  <si>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</si>
  <si>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</si>
  <si>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</si>
  <si>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</si>
  <si>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</si>
  <si>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</si>
  <si>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</si>
  <si>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</si>
  <si>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</si>
  <si>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</si>
  <si>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</si>
  <si>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</si>
  <si>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</si>
  <si>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</si>
  <si>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</si>
  <si>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</si>
  <si>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</si>
  <si>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</si>
  <si>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</si>
  <si>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</si>
  <si>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</si>
  <si>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</si>
  <si>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</si>
  <si>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</si>
  <si>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</si>
  <si>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</si>
  <si>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</si>
  <si>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</si>
  <si>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</si>
  <si>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</si>
  <si>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</si>
  <si>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</si>
  <si>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</si>
  <si>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</si>
  <si>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</si>
  <si>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</si>
  <si>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</si>
  <si>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</si>
  <si>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</si>
  <si>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</si>
  <si>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</si>
  <si>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</si>
  <si>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</si>
  <si>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</si>
  <si>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</si>
  <si>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</si>
  <si>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</si>
  <si>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</si>
  <si>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</si>
  <si>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</si>
  <si>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</si>
  <si>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</si>
  <si>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</si>
  <si>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</si>
  <si>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</si>
  <si>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</si>
  <si>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</si>
  <si>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</si>
  <si>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</si>
  <si>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</si>
  <si>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</si>
  <si>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</si>
  <si>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</si>
  <si>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</si>
  <si>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</si>
  <si>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</si>
  <si>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</si>
  <si>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</si>
  <si>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</si>
  <si>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</si>
  <si>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</si>
  <si>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</si>
  <si>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</si>
  <si>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</si>
  <si>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</si>
  <si>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</si>
  <si>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</si>
  <si>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</si>
  <si>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</si>
  <si>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</si>
  <si>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</si>
  <si>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</si>
  <si>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</si>
  <si>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</si>
  <si>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</si>
  <si>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</si>
  <si>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</si>
  <si>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</si>
  <si>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</si>
  <si>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</si>
  <si>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</si>
  <si>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</si>
  <si>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</si>
  <si>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</si>
  <si>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</si>
  <si>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</si>
  <si>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</si>
  <si>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</si>
  <si>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</si>
  <si>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</si>
  <si>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</si>
  <si>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</si>
  <si>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</si>
  <si>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</si>
  <si>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</si>
  <si>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</si>
  <si>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</si>
  <si>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</si>
  <si>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</si>
  <si>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</si>
  <si>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</si>
  <si>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</si>
  <si>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</si>
  <si>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</si>
  <si>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</si>
  <si>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</si>
  <si>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</si>
  <si>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</si>
  <si>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</si>
  <si>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</si>
  <si>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</si>
  <si>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</si>
  <si>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</si>
  <si>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</si>
  <si>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</si>
  <si>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</si>
  <si>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</si>
  <si>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</si>
  <si>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</si>
  <si>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</si>
  <si>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</si>
  <si>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</si>
  <si>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</si>
  <si>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</si>
  <si>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</si>
  <si>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</si>
  <si>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</si>
  <si>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</si>
  <si>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</si>
  <si>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</si>
  <si>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</si>
  <si>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</si>
  <si>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</si>
  <si>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</si>
  <si>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</si>
  <si>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</si>
  <si>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</si>
  <si>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</si>
  <si>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</si>
  <si>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</si>
  <si>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</si>
  <si>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</si>
  <si>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</si>
  <si>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</si>
  <si>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</si>
  <si>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</si>
  <si>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</si>
  <si>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</si>
  <si>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</si>
  <si>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</si>
  <si>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</si>
  <si>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</si>
  <si>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</si>
  <si>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</si>
  <si>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</si>
  <si>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</si>
  <si>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</si>
  <si>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</si>
  <si>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</si>
  <si>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</si>
  <si>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</si>
  <si>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</si>
  <si>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</si>
  <si>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</si>
  <si>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</si>
  <si>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</si>
  <si>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</si>
  <si>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</si>
  <si>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</si>
  <si>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</si>
  <si>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</si>
  <si>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</si>
  <si>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</si>
  <si>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</si>
  <si>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</si>
  <si>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</si>
  <si>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</si>
  <si>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</si>
  <si>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</si>
  <si>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</si>
  <si>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</si>
  <si>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</si>
  <si>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</si>
  <si>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</si>
  <si>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</si>
  <si>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</si>
  <si>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</si>
  <si>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</si>
  <si>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</si>
  <si>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</si>
  <si>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</si>
  <si>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</si>
  <si>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</si>
  <si>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</si>
  <si>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</si>
  <si>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</si>
  <si>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</si>
  <si>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</si>
  <si>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</si>
  <si>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</si>
  <si>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</si>
  <si>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</si>
  <si>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</si>
  <si>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</si>
  <si>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</si>
  <si>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</si>
  <si>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</si>
  <si>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</si>
  <si>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</si>
  <si>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</si>
  <si>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</si>
  <si>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</si>
  <si>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</si>
  <si>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</si>
  <si>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</si>
  <si>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</si>
  <si>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</si>
  <si>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</si>
  <si>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</si>
  <si>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</si>
  <si>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</si>
  <si>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</si>
  <si>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</si>
  <si>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</si>
  <si>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</si>
  <si>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</si>
  <si>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</si>
  <si>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</si>
  <si>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</si>
  <si>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</si>
  <si>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</si>
  <si>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</si>
  <si>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</si>
  <si>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</si>
  <si>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</si>
  <si>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</si>
  <si>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</si>
  <si>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</si>
  <si>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</si>
  <si>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</si>
  <si>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</si>
  <si>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</si>
  <si>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</si>
  <si>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</si>
  <si>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</si>
  <si>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</si>
  <si>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</si>
  <si>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</si>
  <si>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</si>
  <si>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</si>
  <si>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</si>
  <si>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</si>
  <si>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</si>
  <si>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</si>
  <si>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</si>
  <si>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</si>
  <si>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</si>
  <si>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</si>
  <si>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</si>
  <si>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</si>
  <si>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</si>
  <si>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</si>
  <si>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</si>
  <si>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</si>
  <si>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</si>
  <si>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</si>
  <si>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</si>
  <si>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</si>
  <si>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</si>
  <si>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</si>
  <si>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</si>
  <si>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</si>
  <si>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</si>
  <si>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</si>
  <si>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</si>
  <si>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</si>
  <si>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</si>
  <si>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</si>
  <si>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</si>
  <si>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</si>
  <si>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</si>
  <si>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</si>
  <si>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</si>
  <si>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</si>
  <si>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</si>
  <si>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</si>
  <si>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</si>
  <si>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</si>
  <si>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</si>
  <si>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</si>
  <si>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</si>
  <si>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</si>
  <si>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</si>
  <si>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</si>
  <si>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</si>
  <si>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</si>
  <si>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</si>
  <si>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</si>
  <si>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</si>
  <si>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</si>
  <si>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</si>
  <si>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</si>
  <si>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</si>
  <si>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</si>
  <si>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</si>
  <si>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</si>
  <si>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</si>
  <si>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</si>
  <si>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</si>
  <si>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</si>
  <si>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</si>
  <si>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</si>
  <si>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</si>
  <si>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</si>
  <si>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</si>
  <si>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</si>
  <si>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</si>
  <si>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</si>
  <si>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</si>
  <si>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</si>
  <si>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</si>
  <si>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</si>
  <si>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</si>
  <si>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</si>
  <si>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</si>
  <si>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</si>
  <si>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</si>
  <si>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</si>
  <si>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</si>
  <si>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</si>
  <si>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</si>
  <si>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</si>
  <si>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</si>
  <si>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</si>
  <si>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</si>
  <si>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</si>
  <si>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</si>
  <si>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</si>
  <si>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</si>
  <si>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</si>
  <si>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</si>
  <si>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</si>
  <si>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</si>
  <si>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</si>
  <si>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</si>
  <si>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</si>
  <si>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</si>
  <si>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</si>
  <si>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</si>
  <si>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</si>
  <si>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</si>
  <si>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</si>
  <si>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</si>
  <si>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</si>
  <si>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</si>
  <si>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</si>
  <si>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</si>
  <si>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</si>
  <si>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</si>
  <si>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</si>
  <si>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</si>
  <si>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</si>
  <si>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</si>
  <si>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</si>
  <si>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</si>
  <si>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</si>
  <si>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</si>
  <si>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</si>
  <si>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</si>
  <si>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</si>
  <si>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</si>
  <si>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</si>
  <si>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</si>
  <si>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</si>
  <si>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</si>
  <si>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</si>
  <si>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</si>
  <si>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</si>
  <si>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</si>
  <si>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</si>
  <si>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</si>
  <si>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</si>
  <si>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</si>
  <si>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</si>
  <si>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</si>
  <si>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</si>
  <si>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</si>
  <si>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</si>
  <si>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</si>
  <si>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</si>
  <si>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</si>
  <si>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</si>
  <si>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</si>
  <si>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</si>
  <si>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</si>
  <si>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</si>
  <si>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</si>
  <si>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</si>
  <si>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</si>
  <si>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</si>
  <si>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</si>
  <si>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</si>
  <si>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</si>
  <si>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</si>
  <si>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</si>
  <si>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</si>
  <si>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</si>
  <si>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</si>
  <si>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</si>
  <si>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</si>
  <si>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</si>
  <si>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</si>
  <si>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</si>
  <si>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</si>
  <si>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</si>
  <si>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</si>
  <si>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</si>
  <si>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</si>
  <si>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</si>
  <si>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</si>
  <si>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</si>
  <si>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</si>
  <si>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</si>
  <si>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</si>
  <si>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</si>
  <si>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</si>
  <si>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</si>
  <si>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</si>
  <si>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</si>
  <si>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</si>
  <si>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</si>
  <si>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</si>
  <si>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</si>
  <si>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</si>
  <si>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</si>
  <si>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</si>
  <si>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</si>
  <si>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</si>
  <si>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</si>
  <si>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</si>
  <si>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</si>
  <si>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</si>
  <si>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</si>
  <si>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</si>
  <si>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</si>
  <si>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</si>
  <si>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</si>
  <si>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</si>
  <si>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</si>
  <si>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</si>
  <si>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</si>
  <si>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</si>
  <si>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</si>
  <si>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</si>
  <si>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</si>
  <si>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</si>
  <si>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</si>
  <si>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</si>
  <si>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</si>
  <si>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</si>
  <si>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</si>
  <si>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</si>
  <si>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</si>
  <si>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</si>
  <si>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</si>
  <si>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</si>
  <si>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</si>
  <si>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</si>
  <si>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</si>
  <si>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</si>
  <si>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</si>
  <si>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</si>
  <si>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</si>
  <si>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</si>
  <si>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</si>
  <si>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</si>
  <si>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</si>
  <si>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</si>
  <si>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</si>
  <si>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</si>
  <si>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</si>
  <si>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</si>
  <si>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</si>
  <si>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</si>
  <si>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</si>
  <si>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</si>
  <si>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</si>
  <si>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</si>
  <si>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</si>
  <si>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</si>
  <si>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</si>
  <si>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</si>
  <si>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</si>
  <si>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</si>
  <si>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</si>
  <si>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</si>
  <si>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</si>
  <si>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</si>
  <si>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</si>
  <si>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</si>
  <si>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</si>
  <si>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</si>
  <si>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</si>
  <si>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</si>
  <si>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</si>
  <si>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</si>
  <si>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</si>
  <si>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</si>
  <si>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</si>
  <si>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</si>
  <si>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</si>
  <si>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</si>
  <si>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</si>
  <si>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</si>
  <si>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</si>
  <si>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</si>
  <si>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</si>
  <si>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</si>
  <si>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</si>
  <si>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</si>
  <si>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</si>
  <si>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</si>
  <si>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</si>
  <si>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</si>
  <si>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</si>
  <si>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</si>
  <si>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</si>
  <si>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</si>
  <si>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</si>
  <si>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</si>
  <si>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</si>
  <si>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</si>
  <si>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</si>
  <si>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</si>
  <si>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</si>
  <si>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</si>
  <si>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</si>
  <si>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</si>
  <si>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</si>
  <si>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</si>
  <si>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</si>
  <si>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</si>
  <si>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</si>
  <si>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</si>
  <si>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</si>
  <si>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</si>
  <si>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</si>
  <si>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</si>
  <si>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</si>
  <si>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</si>
  <si>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</si>
  <si>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</si>
  <si>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</si>
  <si>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</si>
  <si>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</si>
  <si>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</si>
  <si>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</si>
  <si>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</si>
  <si>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</si>
  <si>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</si>
  <si>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</si>
  <si>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</si>
  <si>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</si>
  <si>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</si>
  <si>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</si>
  <si>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</si>
  <si>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</si>
  <si>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</si>
  <si>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</si>
  <si>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</si>
  <si>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</si>
  <si>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</si>
  <si>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</si>
  <si>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</si>
  <si>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</si>
  <si>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</si>
  <si>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</si>
  <si>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</si>
  <si>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</si>
  <si>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</si>
  <si>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</si>
  <si>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</si>
  <si>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</si>
  <si>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</si>
  <si>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</si>
  <si>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</si>
  <si>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</si>
  <si>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</si>
  <si>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</si>
  <si>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</si>
  <si>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</si>
  <si>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</si>
  <si>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</si>
  <si>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</si>
  <si>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</si>
  <si>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</si>
  <si>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</si>
  <si>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</si>
  <si>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</si>
  <si>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</si>
  <si>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</si>
  <si>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</si>
  <si>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</si>
  <si>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</si>
  <si>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</si>
  <si>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</si>
  <si>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</si>
  <si>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</si>
  <si>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</si>
  <si>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</si>
  <si>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</si>
  <si>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</si>
  <si>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</si>
  <si>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</si>
  <si>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</si>
  <si>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</si>
  <si>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</si>
  <si>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</si>
  <si>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</si>
  <si>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</si>
  <si>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</si>
  <si>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</si>
  <si>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</si>
  <si>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</si>
  <si>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</si>
  <si>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</si>
  <si>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</si>
  <si>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</si>
  <si>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</si>
  <si>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</si>
  <si>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</si>
  <si>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</si>
  <si>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</si>
  <si>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</si>
  <si>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</si>
  <si>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</si>
  <si>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</si>
  <si>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</si>
  <si>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</si>
  <si>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</si>
  <si>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</si>
  <si>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</si>
  <si>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</si>
  <si>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</si>
  <si>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</si>
  <si>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</si>
  <si>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</si>
  <si>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</si>
  <si>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</si>
  <si>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</si>
  <si>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</si>
  <si>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</si>
  <si>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</si>
  <si>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</si>
  <si>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</si>
  <si>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</si>
  <si>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</si>
  <si>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</si>
  <si>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</si>
  <si>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</si>
  <si>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</si>
  <si>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</si>
  <si>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</si>
  <si>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</si>
  <si>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</si>
  <si>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</si>
  <si>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</si>
  <si>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</si>
  <si>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</si>
  <si>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</si>
  <si>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</si>
  <si>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</si>
  <si>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</si>
  <si>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</si>
  <si>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</si>
  <si>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</si>
  <si>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</si>
  <si>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</si>
  <si>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</si>
  <si>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</si>
  <si>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</si>
  <si>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</si>
  <si>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</si>
  <si>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</si>
  <si>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</si>
  <si>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</si>
  <si>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</si>
  <si>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</si>
  <si>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</si>
  <si>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</si>
  <si>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</si>
  <si>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</si>
  <si>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</si>
  <si>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</si>
  <si>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</si>
  <si>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</si>
  <si>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</si>
  <si>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</si>
  <si>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</si>
  <si>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</si>
  <si>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</si>
  <si>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</si>
  <si>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</si>
  <si>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</si>
  <si>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</si>
  <si>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</si>
  <si>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</si>
  <si>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</si>
  <si>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</si>
  <si>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</si>
  <si>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</si>
  <si>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</si>
  <si>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</si>
  <si>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</si>
  <si>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</si>
  <si>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</si>
  <si>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</si>
  <si>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</si>
  <si>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</si>
  <si>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</si>
  <si>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</si>
  <si>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</si>
  <si>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</si>
  <si>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</si>
  <si>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</si>
  <si>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</si>
  <si>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</si>
  <si>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</si>
  <si>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</si>
  <si>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</si>
  <si>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</si>
  <si>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</si>
  <si>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</si>
  <si>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</si>
  <si>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</si>
  <si>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</si>
  <si>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</si>
  <si>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</si>
  <si>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</si>
  <si>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</si>
  <si>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</si>
  <si>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</si>
  <si>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</si>
  <si>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</si>
  <si>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</si>
  <si>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</si>
  <si>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</si>
  <si>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</si>
  <si>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</si>
  <si>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</si>
  <si>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</si>
  <si>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</si>
  <si>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</si>
  <si>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</si>
  <si>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</si>
  <si>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</si>
  <si>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</si>
  <si>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</si>
  <si>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</si>
  <si>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</si>
  <si>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</si>
  <si>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</si>
  <si>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</si>
  <si>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</si>
  <si>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</si>
  <si>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</si>
  <si>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</si>
  <si>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</si>
  <si>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</si>
  <si>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</si>
  <si>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</si>
  <si>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</si>
  <si>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</si>
  <si>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</si>
  <si>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</si>
  <si>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</si>
  <si>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</si>
  <si>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</si>
  <si>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</si>
  <si>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</si>
  <si>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</si>
  <si>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</si>
  <si>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</si>
  <si>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</si>
  <si>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</si>
  <si>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</si>
  <si>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</si>
  <si>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</si>
  <si>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</si>
  <si>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</si>
  <si>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</si>
  <si>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</si>
  <si>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</si>
  <si>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</si>
  <si>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</si>
  <si>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</si>
  <si>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</si>
  <si>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</si>
  <si>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</si>
  <si>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</si>
  <si>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</si>
  <si>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</si>
  <si>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</si>
  <si>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</si>
  <si>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</si>
  <si>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</si>
  <si>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</si>
  <si>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</si>
  <si>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</si>
  <si>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</si>
  <si>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</si>
  <si>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</si>
  <si>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</si>
  <si>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</si>
  <si>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</si>
  <si>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</si>
  <si>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</si>
  <si>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</si>
  <si>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</si>
  <si>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</si>
  <si>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</si>
  <si>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</si>
  <si>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</si>
  <si>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</si>
  <si>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</si>
  <si>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</si>
  <si>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</si>
  <si>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</si>
  <si>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</si>
  <si>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</si>
  <si>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</si>
  <si>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</si>
  <si>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</si>
  <si>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</si>
  <si>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</si>
  <si>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</si>
  <si>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</si>
  <si>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</si>
  <si>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</si>
  <si>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</si>
  <si>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</si>
  <si>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</si>
  <si>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</si>
  <si>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</si>
  <si>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</si>
  <si>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</si>
  <si>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</si>
  <si>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</si>
  <si>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</si>
  <si>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</si>
  <si>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</si>
  <si>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</si>
  <si>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</si>
  <si>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</si>
  <si>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</si>
  <si>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</si>
  <si>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</si>
  <si>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</si>
  <si>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</si>
  <si>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</si>
  <si>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</si>
  <si>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</si>
  <si>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</si>
  <si>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</si>
  <si>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</si>
  <si>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</si>
  <si>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</si>
  <si>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</si>
  <si>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</si>
  <si>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</si>
  <si>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</si>
  <si>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</si>
  <si>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</si>
  <si>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</si>
  <si>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</si>
  <si>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</si>
  <si>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</si>
  <si>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</si>
  <si>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</si>
  <si>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</si>
  <si>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</si>
  <si>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</si>
  <si>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</si>
  <si>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</si>
  <si>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</si>
  <si>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</si>
  <si>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</si>
  <si>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</si>
  <si>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</si>
  <si>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</si>
  <si>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</si>
  <si>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</si>
  <si>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</si>
  <si>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</si>
  <si>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</si>
  <si>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</si>
  <si>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</si>
  <si>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</si>
  <si>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</si>
  <si>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</si>
  <si>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</si>
  <si>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</si>
  <si>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</si>
  <si>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</si>
  <si>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</si>
  <si>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</si>
  <si>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</si>
  <si>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</si>
  <si>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</si>
  <si>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</si>
  <si>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</si>
  <si>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</si>
  <si>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</si>
  <si>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</si>
  <si>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</si>
  <si>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</si>
  <si>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</si>
  <si>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</si>
  <si>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</si>
  <si>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</si>
  <si>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</si>
  <si>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</si>
  <si>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</si>
  <si>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</si>
  <si>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</si>
  <si>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</si>
  <si>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</si>
  <si>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</si>
  <si>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</si>
  <si>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</si>
  <si>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</si>
  <si>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</si>
  <si>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</si>
  <si>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</si>
  <si>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</si>
  <si>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</si>
  <si>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</si>
  <si>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</si>
  <si>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</si>
  <si>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</si>
  <si>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</si>
  <si>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</si>
  <si>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</si>
  <si>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</si>
  <si>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</si>
  <si>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</si>
  <si>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</si>
  <si>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</si>
  <si>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</si>
  <si>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</si>
  <si>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</si>
  <si>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</si>
  <si>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</si>
  <si>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</si>
  <si>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</si>
  <si>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</si>
  <si>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</si>
  <si>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</si>
  <si>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</si>
  <si>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</si>
  <si>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</si>
  <si>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</si>
  <si>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</si>
  <si>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</si>
  <si>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</si>
  <si>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</si>
  <si>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</si>
  <si>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</si>
  <si>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</si>
  <si>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</si>
  <si>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</si>
  <si>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</si>
  <si>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</si>
  <si>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</si>
  <si>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</si>
  <si>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</si>
  <si>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</si>
  <si>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</si>
  <si>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</si>
  <si>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</si>
  <si>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</si>
  <si>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</si>
  <si>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</si>
  <si>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</si>
  <si>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</si>
  <si>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</si>
  <si>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</si>
  <si>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</si>
  <si>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</si>
  <si>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</si>
  <si>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</si>
  <si>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</si>
  <si>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</si>
  <si>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</si>
  <si>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</si>
  <si>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</si>
  <si>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</si>
  <si>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</si>
  <si>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</si>
  <si>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</si>
  <si>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</si>
  <si>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</si>
  <si>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</si>
  <si>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</si>
  <si>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</si>
  <si>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</si>
  <si>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</si>
  <si>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</si>
  <si>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</si>
  <si>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</si>
  <si>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</si>
  <si>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</si>
  <si>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</si>
  <si>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</si>
  <si>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</si>
  <si>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</si>
  <si>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</si>
  <si>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</si>
  <si>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</si>
  <si>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</si>
  <si>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</si>
  <si>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</si>
  <si>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</si>
  <si>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</si>
  <si>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</si>
  <si>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</si>
  <si>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</si>
  <si>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</si>
  <si>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</si>
  <si>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</si>
  <si>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</si>
  <si>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</si>
  <si>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</si>
  <si>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</si>
  <si>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</si>
  <si>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</si>
  <si>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</si>
  <si>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</si>
  <si>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</si>
  <si>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</si>
  <si>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</si>
  <si>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</si>
  <si>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</si>
  <si>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</si>
  <si>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</si>
  <si>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</si>
  <si>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</si>
  <si>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</si>
  <si>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</si>
  <si>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</si>
  <si>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</si>
  <si>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</si>
  <si>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</si>
  <si>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</si>
  <si>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</si>
  <si>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</si>
  <si>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</si>
  <si>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</si>
  <si>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</si>
  <si>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</si>
  <si>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</si>
  <si>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</si>
  <si>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</si>
  <si>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</si>
  <si>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</si>
  <si>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</si>
  <si>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</si>
  <si>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</si>
  <si>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</si>
  <si>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</si>
  <si>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</si>
  <si>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</si>
  <si>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</si>
  <si>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</si>
  <si>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</si>
  <si>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</si>
  <si>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</si>
  <si>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</si>
  <si>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</si>
  <si>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</si>
  <si>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</si>
  <si>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</si>
  <si>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</si>
  <si>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</si>
  <si>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</si>
  <si>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</si>
  <si>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</si>
  <si>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</si>
  <si>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</si>
  <si>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</si>
  <si>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</si>
  <si>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</si>
  <si>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</si>
  <si>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</si>
  <si>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</si>
  <si>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</si>
  <si>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</si>
  <si>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</si>
  <si>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</si>
  <si>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</si>
  <si>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</si>
  <si>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</si>
  <si>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</si>
  <si>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</si>
  <si>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</si>
  <si>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</si>
  <si>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</si>
  <si>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</si>
  <si>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</si>
  <si>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</si>
  <si>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</si>
  <si>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</si>
  <si>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</si>
  <si>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</si>
  <si>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</si>
  <si>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</si>
  <si>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</si>
  <si>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</si>
  <si>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</si>
  <si>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</si>
  <si>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</si>
  <si>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</si>
  <si>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</si>
  <si>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</si>
  <si>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</si>
  <si>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</si>
  <si>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</si>
  <si>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</si>
  <si>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</si>
  <si>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</si>
  <si>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</si>
  <si>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</si>
  <si>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</si>
  <si>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</si>
  <si>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</si>
  <si>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</si>
  <si>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</si>
  <si>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</si>
  <si>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</si>
  <si>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</si>
  <si>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</si>
  <si>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</si>
  <si>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</si>
  <si>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</si>
  <si>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</si>
  <si>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</si>
  <si>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</si>
  <si>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</si>
  <si>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</si>
  <si>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</si>
  <si>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</si>
  <si>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</si>
  <si>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</si>
  <si>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</si>
  <si>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</si>
  <si>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</si>
  <si>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</si>
  <si>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</si>
  <si>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</si>
  <si>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</si>
  <si>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</si>
  <si>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</si>
  <si>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</si>
  <si>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</si>
  <si>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</si>
  <si>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</si>
  <si>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</si>
  <si>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</si>
  <si>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</si>
  <si>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</si>
  <si>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</si>
  <si>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</si>
  <si>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</si>
  <si>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</si>
  <si>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</si>
  <si>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</si>
  <si>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</si>
  <si>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</si>
  <si>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</si>
  <si>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</si>
  <si>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</si>
  <si>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</si>
  <si>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</si>
  <si>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</si>
  <si>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</si>
  <si>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</si>
  <si>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</si>
  <si>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</si>
  <si>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</si>
  <si>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</si>
  <si>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</si>
  <si>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</si>
  <si>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</si>
  <si>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</si>
  <si>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</si>
  <si>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</si>
  <si>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</si>
  <si>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</si>
  <si>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</si>
  <si>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</si>
  <si>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</si>
  <si>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</si>
  <si>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</si>
  <si>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</si>
  <si>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</si>
  <si>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</si>
  <si>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</si>
  <si>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</si>
  <si>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</si>
  <si>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</si>
  <si>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</si>
  <si>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</si>
  <si>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</si>
  <si>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</si>
  <si>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</si>
  <si>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</si>
  <si>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</si>
  <si>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</si>
  <si>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</si>
  <si>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</si>
  <si>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</si>
  <si>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</si>
  <si>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</si>
  <si>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</si>
  <si>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</si>
  <si>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</si>
  <si>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</si>
  <si>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</si>
  <si>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</si>
  <si>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</si>
  <si>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</si>
  <si>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</si>
  <si>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</si>
  <si>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</si>
  <si>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</si>
  <si>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</si>
  <si>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</si>
  <si>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</si>
  <si>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</si>
  <si>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</si>
  <si>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</si>
  <si>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</si>
  <si>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</si>
  <si>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</si>
  <si>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</si>
  <si>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</si>
  <si>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</si>
  <si>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</si>
  <si>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</si>
  <si>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</si>
  <si>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</si>
  <si>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</si>
  <si>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</si>
  <si>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</si>
  <si>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</si>
  <si>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</si>
  <si>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</si>
  <si>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</si>
  <si>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</si>
  <si>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</si>
  <si>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</si>
  <si>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</si>
  <si>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</si>
  <si>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</si>
  <si>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</si>
  <si>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</si>
  <si>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</si>
  <si>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</si>
  <si>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</si>
  <si>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</si>
  <si>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</si>
  <si>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</si>
  <si>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</si>
  <si>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</si>
  <si>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</si>
  <si>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</si>
  <si>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</si>
  <si>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</si>
  <si>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</si>
  <si>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</si>
  <si>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</si>
  <si>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</si>
  <si>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</si>
  <si>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</si>
  <si>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</si>
  <si>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</si>
  <si>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</si>
  <si>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</si>
  <si>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</si>
  <si>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</si>
  <si>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</si>
  <si>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</si>
  <si>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</si>
  <si>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</si>
  <si>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</si>
  <si>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</si>
  <si>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</si>
  <si>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</si>
  <si>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</si>
  <si>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</si>
  <si>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</si>
  <si>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</si>
  <si>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</si>
  <si>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</si>
  <si>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</si>
  <si>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</si>
  <si>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</si>
  <si>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</si>
  <si>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</si>
  <si>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</si>
  <si>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</si>
  <si>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</si>
  <si>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</si>
  <si>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</si>
  <si>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</si>
  <si>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</si>
  <si>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</si>
  <si>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</si>
  <si>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</si>
  <si>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</si>
  <si>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</si>
  <si>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</si>
  <si>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</si>
  <si>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</si>
  <si>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</si>
  <si>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</si>
  <si>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</si>
  <si>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</si>
  <si>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</si>
  <si>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</si>
  <si>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</si>
  <si>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</si>
  <si>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</si>
  <si>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</si>
  <si>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</si>
  <si>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</si>
  <si>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</si>
  <si>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</si>
  <si>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</si>
  <si>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</si>
  <si>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</si>
  <si>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</si>
  <si>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</si>
  <si>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</si>
  <si>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</si>
  <si>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</si>
  <si>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</si>
  <si>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</si>
  <si>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</si>
  <si>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</si>
  <si>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</si>
  <si>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</si>
  <si>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</si>
  <si>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</si>
  <si>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</si>
  <si>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</si>
  <si>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</si>
  <si>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</si>
  <si>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</si>
  <si>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</si>
  <si>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</si>
  <si>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</si>
  <si>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</si>
  <si>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</si>
  <si>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</si>
  <si>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</si>
  <si>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</si>
  <si>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</si>
  <si>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</si>
  <si>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</si>
  <si>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</si>
  <si>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</si>
  <si>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</si>
  <si>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</si>
  <si>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</si>
  <si>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</si>
  <si>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</si>
  <si>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</si>
  <si>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</si>
  <si>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</si>
  <si>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</si>
  <si>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</si>
  <si>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</si>
  <si>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</si>
  <si>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</si>
  <si>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</si>
  <si>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</si>
  <si>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</si>
  <si>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</si>
  <si>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</si>
  <si>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</si>
  <si>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</si>
  <si>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</si>
  <si>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</si>
  <si>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</si>
  <si>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</si>
  <si>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</si>
  <si>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</si>
  <si>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</si>
  <si>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</si>
  <si>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</si>
  <si>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</si>
  <si>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</si>
  <si>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</si>
  <si>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</si>
  <si>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</si>
  <si>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</si>
  <si>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</si>
  <si>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</si>
  <si>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</si>
  <si>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</si>
  <si>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</si>
  <si>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</si>
  <si>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</si>
  <si>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</si>
  <si>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</si>
  <si>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</si>
  <si>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</si>
  <si>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</si>
  <si>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</si>
  <si>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</si>
  <si>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</si>
  <si>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</si>
  <si>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</si>
  <si>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</si>
  <si>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</si>
  <si>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</si>
  <si>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</si>
  <si>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</si>
  <si>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</si>
  <si>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</si>
  <si>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</si>
  <si>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</si>
  <si>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</si>
  <si>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</si>
  <si>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</si>
  <si>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</si>
  <si>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</si>
  <si>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</si>
  <si>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</si>
  <si>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</si>
  <si>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</si>
  <si>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</si>
  <si>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</si>
  <si>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</si>
  <si>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</si>
  <si>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</si>
  <si>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</si>
  <si>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</si>
  <si>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</si>
  <si>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</si>
  <si>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</si>
  <si>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</si>
  <si>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</si>
  <si>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</si>
  <si>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</si>
  <si>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</si>
  <si>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</si>
  <si>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</si>
  <si>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</si>
  <si>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</si>
  <si>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</si>
  <si>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</si>
  <si>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</si>
  <si>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</si>
  <si>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</si>
  <si>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</si>
  <si>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</si>
  <si>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</si>
  <si>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</si>
  <si>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</si>
  <si>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</si>
  <si>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</si>
  <si>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</si>
  <si>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</si>
  <si>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</si>
  <si>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</si>
  <si>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</si>
  <si>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</si>
  <si>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</si>
  <si>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</si>
  <si>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</si>
  <si>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</si>
  <si>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</si>
  <si>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</si>
  <si>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</si>
  <si>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</si>
  <si>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</si>
  <si>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</si>
  <si>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</si>
  <si>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</si>
  <si>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</si>
  <si>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</si>
  <si>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</si>
  <si>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</si>
  <si>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</si>
  <si>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</si>
  <si>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</si>
  <si>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</si>
  <si>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</si>
  <si>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</si>
  <si>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</si>
  <si>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</si>
  <si>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</si>
  <si>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</si>
  <si>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</si>
  <si>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</si>
  <si>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</si>
  <si>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</si>
  <si>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</si>
  <si>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</si>
  <si>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</si>
  <si>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</si>
  <si>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</si>
  <si>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</si>
  <si>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</si>
  <si>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</si>
  <si>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</si>
  <si>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</si>
  <si>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</si>
  <si>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</si>
  <si>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</si>
  <si>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</si>
  <si>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</si>
  <si>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</si>
  <si>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</si>
  <si>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</si>
  <si>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</si>
  <si>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</si>
  <si>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</si>
  <si>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</si>
  <si>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</si>
  <si>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</si>
  <si>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</si>
  <si>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</si>
  <si>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</si>
  <si>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</si>
  <si>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</si>
  <si>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</si>
  <si>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</si>
  <si>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</si>
  <si>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</si>
  <si>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</si>
  <si>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</si>
  <si>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</si>
  <si>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</si>
  <si>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</si>
  <si>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</si>
  <si>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</si>
  <si>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</si>
  <si>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</si>
  <si>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</si>
  <si>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</si>
  <si>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</si>
  <si>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</si>
  <si>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</si>
  <si>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</si>
  <si>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</si>
  <si>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</si>
  <si>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</si>
  <si>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</si>
  <si>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</si>
  <si>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</si>
  <si>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</si>
  <si>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</si>
  <si>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</si>
  <si>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</si>
  <si>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</si>
  <si>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</si>
  <si>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</si>
  <si>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</si>
  <si>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</si>
  <si>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</si>
  <si>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</si>
  <si>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</si>
  <si>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</si>
  <si>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</si>
  <si>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</si>
  <si>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</si>
  <si>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</si>
  <si>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</si>
  <si>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</si>
  <si>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</si>
  <si>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</si>
  <si>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</si>
  <si>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</si>
  <si>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</si>
  <si>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</si>
  <si>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</si>
  <si>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</si>
  <si>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</si>
  <si>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</si>
  <si>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</si>
  <si>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</si>
  <si>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</si>
  <si>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</si>
  <si>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</si>
  <si>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</si>
  <si>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</si>
  <si>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</si>
  <si>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</si>
  <si>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</si>
  <si>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</si>
  <si>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</si>
  <si>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</si>
  <si>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</si>
  <si>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</si>
  <si>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</si>
  <si>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</si>
  <si>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</si>
  <si>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</si>
  <si>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</si>
  <si>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</si>
  <si>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</si>
  <si>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</si>
  <si>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</si>
  <si>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</si>
  <si>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</si>
  <si>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</si>
  <si>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</si>
  <si>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</si>
  <si>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</si>
  <si>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</si>
  <si>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</si>
  <si>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</si>
  <si>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</si>
  <si>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</si>
  <si>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</si>
  <si>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</si>
  <si>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</si>
  <si>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</si>
  <si>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</si>
  <si>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</si>
  <si>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</si>
  <si>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</si>
  <si>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</si>
  <si>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</si>
  <si>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</si>
  <si>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</si>
  <si>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</si>
  <si>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</si>
  <si>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</si>
  <si>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</si>
  <si>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</si>
  <si>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</si>
  <si>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</si>
  <si>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</si>
  <si>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</si>
  <si>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</si>
  <si>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</si>
  <si>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</si>
  <si>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</si>
  <si>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</si>
  <si>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</si>
  <si>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</si>
  <si>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</si>
  <si>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</si>
  <si>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</si>
  <si>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</si>
  <si>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</si>
  <si>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</si>
  <si>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</si>
  <si>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</si>
  <si>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</si>
  <si>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</si>
  <si>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</si>
  <si>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</si>
  <si>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</si>
  <si>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</si>
  <si>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</si>
  <si>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</si>
  <si>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</si>
  <si>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</si>
  <si>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</si>
  <si>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</si>
  <si>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</si>
  <si>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</si>
  <si>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</si>
  <si>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</si>
  <si>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</si>
  <si>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</si>
  <si>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</si>
  <si>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</si>
  <si>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</si>
  <si>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</si>
  <si>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</si>
  <si>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</si>
  <si>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</si>
  <si>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</si>
  <si>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</si>
  <si>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</si>
  <si>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</si>
  <si>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</si>
  <si>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</si>
  <si>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</si>
  <si>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</si>
  <si>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</si>
  <si>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</si>
  <si>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</si>
  <si>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</si>
  <si>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</si>
  <si>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</si>
  <si>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</si>
  <si>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</si>
  <si>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</si>
  <si>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</si>
  <si>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</si>
  <si>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</si>
  <si>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</si>
  <si>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</si>
  <si>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</si>
  <si>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</si>
  <si>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</si>
  <si>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</si>
  <si>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</si>
  <si>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</si>
  <si>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</si>
  <si>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</si>
  <si>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</si>
  <si>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</si>
  <si>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</si>
  <si>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</si>
  <si>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</si>
  <si>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</si>
  <si>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</si>
  <si>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</si>
  <si>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</si>
  <si>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</si>
  <si>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</si>
  <si>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</si>
  <si>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</si>
  <si>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</si>
  <si>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</si>
  <si>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</si>
  <si>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</si>
  <si>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</si>
  <si>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</si>
  <si>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</si>
  <si>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</si>
  <si>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</si>
  <si>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</si>
  <si>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</si>
  <si>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</si>
  <si>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</si>
  <si>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</si>
  <si>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</si>
  <si>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</si>
  <si>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</si>
  <si>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</si>
  <si>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</si>
  <si>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</si>
  <si>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</si>
  <si>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</si>
  <si>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</si>
  <si>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</si>
  <si>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</si>
  <si>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</si>
  <si>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</si>
  <si>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</si>
  <si>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</si>
  <si>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</si>
  <si>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</si>
  <si>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</si>
  <si>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</si>
  <si>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</si>
  <si>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</si>
  <si>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</si>
  <si>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</si>
  <si>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</si>
  <si>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</si>
  <si>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</si>
  <si>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</si>
  <si>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</si>
  <si>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</si>
  <si>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</si>
  <si>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</si>
  <si>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</si>
  <si>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</si>
  <si>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</si>
  <si>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</si>
  <si>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</si>
  <si>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</si>
  <si>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</si>
  <si>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</si>
  <si>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</si>
  <si>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</si>
  <si>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</si>
  <si>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</si>
  <si>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</si>
  <si>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</si>
  <si>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</si>
  <si>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</si>
  <si>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</si>
  <si>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</si>
  <si>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</si>
  <si>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</si>
  <si>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</si>
  <si>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</si>
  <si>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</si>
  <si>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</si>
  <si>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</si>
  <si>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</si>
  <si>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</si>
  <si>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</si>
  <si>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</si>
  <si>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</si>
  <si>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</si>
  <si>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</si>
  <si>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</si>
  <si>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</si>
  <si>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</si>
  <si>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</si>
  <si>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</si>
  <si>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</si>
  <si>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</si>
  <si>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</si>
  <si>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</si>
  <si>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</si>
  <si>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</si>
  <si>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</si>
  <si>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</si>
  <si>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</si>
  <si>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</si>
  <si>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</si>
  <si>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</si>
  <si>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</si>
  <si>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</si>
  <si>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</si>
  <si>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</si>
  <si>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</si>
  <si>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</si>
  <si>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</si>
  <si>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</si>
  <si>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</si>
  <si>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</si>
  <si>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</si>
  <si>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</si>
  <si>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</si>
  <si>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</si>
  <si>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</si>
  <si>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</si>
  <si>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</si>
  <si>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</si>
  <si>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</si>
  <si>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</si>
  <si>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</si>
  <si>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</si>
  <si>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</si>
  <si>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</si>
  <si>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</si>
  <si>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</si>
  <si>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</si>
  <si>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</si>
  <si>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</si>
  <si>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</si>
  <si>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</si>
  <si>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</si>
  <si>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</si>
  <si>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</si>
  <si>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</si>
  <si>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</si>
  <si>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</si>
  <si>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</si>
  <si>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</si>
  <si>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</si>
  <si>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</si>
  <si>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</si>
  <si>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</si>
  <si>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</si>
  <si>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</si>
  <si>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</si>
  <si>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</si>
  <si>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</si>
  <si>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</si>
  <si>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</si>
  <si>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</si>
  <si>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</si>
  <si>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</si>
  <si>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</si>
  <si>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</si>
  <si>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</si>
  <si>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</si>
  <si>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</si>
  <si>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</si>
  <si>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</si>
  <si>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</si>
  <si>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</si>
  <si>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</si>
  <si>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</si>
  <si>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</si>
  <si>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</si>
  <si>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</si>
  <si>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</si>
  <si>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</si>
  <si>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</si>
  <si>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</si>
  <si>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</si>
  <si>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</si>
  <si>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</si>
  <si>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</si>
  <si>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</si>
  <si>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</si>
  <si>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</si>
  <si>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</si>
  <si>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</si>
  <si>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</si>
  <si>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</si>
  <si>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</si>
  <si>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</si>
  <si>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</si>
  <si>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</si>
  <si>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</si>
  <si>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</si>
  <si>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</si>
  <si>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</si>
  <si>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</si>
  <si>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</si>
  <si>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</si>
  <si>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</si>
  <si>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</si>
  <si>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</si>
  <si>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</si>
  <si>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</si>
  <si>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</si>
  <si>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</si>
  <si>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</si>
  <si>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</si>
  <si>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</si>
  <si>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</si>
  <si>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</si>
  <si>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</si>
  <si>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</si>
  <si>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</si>
  <si>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</si>
  <si>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</si>
  <si>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</si>
  <si>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</si>
  <si>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</si>
  <si>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</si>
  <si>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</si>
  <si>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</si>
  <si>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</si>
  <si>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</si>
  <si>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</si>
  <si>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</si>
  <si>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</si>
  <si>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</si>
  <si>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</si>
  <si>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</si>
  <si>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</si>
  <si>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</si>
  <si>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</si>
  <si>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</si>
  <si>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</si>
  <si>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</si>
  <si>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</si>
  <si>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</si>
  <si>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</si>
  <si>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</si>
  <si>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</si>
  <si>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</si>
  <si>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</si>
  <si>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</si>
  <si>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</si>
  <si>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</si>
  <si>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</si>
  <si>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</si>
  <si>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</si>
  <si>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</si>
  <si>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</si>
  <si>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</si>
  <si>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</si>
  <si>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</si>
  <si>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</si>
  <si>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</si>
  <si>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</si>
  <si>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</si>
  <si>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</si>
  <si>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</si>
  <si>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</si>
  <si>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</si>
  <si>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</si>
  <si>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</si>
  <si>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</si>
  <si>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</si>
  <si>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</si>
  <si>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</si>
  <si>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</si>
  <si>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</si>
  <si>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</si>
  <si>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</si>
  <si>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</si>
  <si>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</si>
  <si>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</si>
  <si>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</si>
  <si>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</si>
  <si>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</si>
  <si>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</si>
  <si>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</si>
  <si>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</si>
  <si>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</si>
  <si>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</si>
  <si>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</si>
  <si>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</si>
  <si>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</si>
  <si>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</si>
  <si>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</si>
  <si>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</si>
  <si>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</si>
  <si>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</si>
  <si>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</si>
  <si>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</si>
  <si>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</si>
  <si>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</si>
  <si>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</si>
  <si>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</si>
  <si>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</si>
  <si>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</si>
  <si>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</si>
  <si>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</si>
  <si>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</si>
  <si>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</si>
  <si>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</si>
  <si>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</si>
  <si>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</si>
  <si>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</si>
  <si>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</si>
  <si>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</si>
  <si>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</si>
  <si>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</si>
  <si>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</si>
  <si>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</si>
  <si>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</si>
  <si>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</si>
  <si>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</si>
  <si>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</si>
  <si>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</si>
  <si>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</si>
  <si>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</si>
  <si>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</si>
  <si>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</si>
  <si>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</si>
  <si>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</si>
  <si>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</si>
  <si>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</si>
  <si>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</si>
  <si>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</si>
  <si>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</si>
  <si>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</si>
  <si>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</si>
  <si>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</si>
  <si>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</si>
  <si>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</si>
  <si>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</si>
  <si>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</si>
  <si>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</si>
  <si>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</si>
  <si>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</si>
  <si>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</si>
  <si>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</si>
  <si>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</si>
  <si>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</si>
  <si>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</si>
  <si>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</si>
  <si>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</si>
  <si>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</si>
  <si>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</si>
  <si>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</si>
  <si>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</si>
  <si>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</si>
  <si>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</si>
  <si>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</si>
  <si>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</si>
  <si>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</si>
  <si>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</si>
  <si>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</si>
  <si>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</si>
  <si>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</si>
  <si>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</si>
  <si>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</si>
  <si>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</si>
  <si>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</si>
  <si>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</si>
  <si>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</si>
  <si>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</si>
  <si>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</si>
  <si>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</si>
  <si>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</si>
  <si>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</si>
  <si>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</si>
  <si>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</si>
  <si>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</si>
  <si>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</si>
  <si>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</si>
  <si>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</si>
  <si>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</si>
  <si>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</si>
  <si>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</si>
  <si>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</si>
  <si>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</si>
  <si>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</si>
  <si>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</si>
  <si>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</si>
  <si>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</si>
  <si>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</si>
  <si>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</si>
  <si>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</si>
  <si>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</si>
  <si>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</si>
  <si>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</si>
  <si>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</si>
  <si>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</si>
  <si>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</si>
  <si>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</si>
  <si>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</si>
  <si>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</si>
  <si>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</si>
  <si>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</si>
  <si>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</si>
  <si>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</si>
  <si>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</si>
  <si>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</si>
  <si>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</si>
  <si>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</si>
  <si>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</si>
  <si>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</si>
  <si>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</si>
  <si>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</si>
  <si>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</si>
  <si>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</si>
  <si>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</si>
  <si>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</si>
  <si>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</si>
  <si>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</si>
  <si>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</si>
  <si>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</si>
  <si>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</si>
  <si>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</si>
  <si>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</si>
  <si>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</si>
  <si>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</si>
  <si>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</si>
  <si>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</si>
  <si>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</si>
  <si>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</si>
  <si>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</si>
  <si>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</si>
  <si>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</si>
  <si>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</si>
  <si>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</si>
  <si>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</si>
  <si>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</si>
  <si>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</si>
  <si>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</si>
  <si>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</si>
  <si>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</si>
  <si>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</si>
  <si>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</si>
  <si>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</si>
  <si>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</si>
  <si>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</si>
  <si>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</si>
  <si>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</si>
  <si>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</si>
  <si>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</si>
  <si>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</si>
  <si>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</si>
  <si>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</si>
  <si>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</si>
  <si>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</si>
  <si>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</si>
  <si>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</si>
  <si>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</si>
  <si>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</si>
  <si>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</si>
  <si>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</si>
  <si>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</si>
  <si>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</si>
  <si>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</si>
  <si>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</si>
  <si>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</si>
  <si>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</si>
  <si>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</si>
  <si>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</si>
  <si>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</si>
  <si>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</si>
  <si>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</si>
  <si>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</si>
  <si>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</si>
  <si>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</si>
  <si>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</si>
  <si>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</si>
  <si>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</si>
  <si>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</si>
  <si>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</si>
  <si>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</si>
  <si>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</si>
  <si>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</si>
  <si>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</si>
  <si>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</si>
  <si>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</si>
  <si>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</si>
  <si>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</si>
  <si>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</si>
  <si>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</si>
  <si>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</si>
  <si>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</si>
  <si>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</si>
  <si>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</si>
  <si>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</si>
  <si>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</si>
  <si>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</si>
  <si>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</si>
  <si>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</si>
  <si>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</si>
  <si>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</si>
  <si>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</si>
  <si>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</si>
  <si>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</si>
  <si>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</si>
  <si>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</si>
  <si>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</si>
  <si>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</si>
  <si>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</si>
  <si>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</si>
  <si>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</si>
  <si>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</si>
  <si>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</si>
  <si>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</si>
  <si>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</si>
  <si>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</si>
  <si>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</si>
  <si>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</si>
  <si>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</si>
  <si>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</si>
  <si>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</si>
  <si>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</si>
  <si>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</si>
  <si>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</si>
  <si>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</si>
  <si>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</si>
  <si>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</si>
  <si>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</si>
  <si>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</si>
  <si>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</si>
  <si>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</si>
  <si>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</si>
  <si>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</si>
  <si>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</si>
  <si>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</si>
  <si>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</si>
  <si>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</si>
  <si>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</si>
  <si>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</si>
  <si>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</si>
  <si>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</si>
  <si>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</si>
  <si>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</si>
  <si>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</si>
  <si>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</si>
  <si>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</si>
  <si>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</si>
  <si>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</si>
  <si>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</si>
  <si>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</si>
  <si>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</si>
  <si>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</si>
  <si>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</si>
  <si>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</si>
  <si>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</si>
  <si>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</si>
  <si>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</si>
  <si>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</si>
  <si>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</si>
  <si>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</si>
  <si>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</si>
  <si>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</si>
  <si>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</si>
  <si>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</si>
  <si>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</si>
  <si>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</si>
  <si>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</si>
  <si>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</si>
  <si>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</si>
  <si>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</si>
  <si>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</si>
  <si>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</si>
  <si>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</si>
  <si>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</si>
  <si>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</si>
  <si>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</si>
  <si>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</si>
  <si>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</si>
  <si>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</si>
  <si>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</si>
  <si>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</si>
  <si>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</si>
  <si>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</si>
  <si>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</si>
  <si>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</si>
  <si>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</si>
  <si>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</si>
  <si>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</si>
  <si>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</si>
  <si>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</si>
  <si>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</si>
  <si>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</si>
  <si>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</si>
  <si>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</si>
  <si>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</si>
  <si>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</si>
  <si>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</si>
  <si>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</si>
  <si>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</si>
  <si>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</si>
  <si>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</si>
  <si>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</si>
  <si>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</si>
  <si>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</si>
  <si>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</si>
  <si>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</si>
  <si>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</si>
  <si>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</si>
  <si>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</si>
  <si>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</si>
  <si>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</si>
  <si>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</si>
  <si>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</si>
  <si>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</si>
  <si>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</si>
  <si>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</si>
  <si>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</si>
  <si>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</si>
  <si>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</si>
  <si>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</si>
  <si>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</si>
  <si>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</si>
  <si>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</si>
  <si>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</si>
  <si>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</si>
  <si>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</si>
  <si>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</si>
  <si>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</si>
  <si>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</si>
  <si>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</si>
  <si>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</si>
  <si>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</si>
  <si>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</si>
  <si>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</si>
  <si>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</si>
  <si>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</si>
  <si>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</si>
  <si>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</si>
  <si>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</si>
  <si>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</si>
  <si>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</si>
  <si>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</si>
  <si>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</si>
  <si>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</si>
  <si>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</si>
  <si>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</si>
  <si>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</si>
  <si>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</si>
  <si>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</si>
  <si>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</si>
  <si>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</si>
  <si>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</si>
  <si>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</si>
  <si>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</si>
  <si>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</si>
  <si>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</si>
  <si>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</si>
  <si>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</si>
  <si>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</si>
  <si>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</si>
  <si>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</si>
  <si>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</si>
  <si>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</si>
  <si>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</si>
  <si>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</si>
  <si>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</si>
  <si>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</si>
  <si>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</si>
  <si>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</si>
  <si>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</si>
  <si>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</si>
  <si>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</si>
  <si>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</si>
  <si>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</si>
  <si>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</si>
  <si>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</si>
  <si>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</si>
  <si>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</si>
  <si>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</si>
  <si>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</si>
  <si>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</si>
  <si>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</si>
  <si>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</si>
  <si>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</si>
  <si>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</si>
  <si>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</si>
  <si>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</si>
  <si>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</si>
  <si>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</si>
  <si>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</si>
  <si>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</si>
  <si>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</si>
  <si>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</si>
  <si>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</si>
  <si>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</si>
  <si>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</si>
  <si>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</si>
  <si>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</si>
  <si>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</si>
  <si>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</si>
  <si>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</si>
  <si>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</si>
  <si>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</si>
  <si>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</si>
  <si>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</si>
  <si>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</si>
  <si>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</si>
  <si>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</si>
  <si>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</si>
  <si>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</si>
  <si>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</si>
  <si>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</si>
  <si>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</si>
  <si>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</si>
  <si>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</si>
  <si>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</si>
  <si>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</si>
  <si>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</si>
  <si>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</si>
  <si>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</si>
  <si>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</si>
  <si>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</si>
  <si>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</si>
  <si>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</si>
  <si>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</si>
  <si>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</si>
  <si>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</si>
  <si>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</si>
  <si>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</si>
  <si>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</si>
  <si>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</si>
  <si>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</si>
  <si>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</si>
  <si>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</si>
  <si>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</si>
  <si>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</si>
  <si>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</si>
  <si>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</si>
  <si>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</si>
  <si>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</si>
  <si>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</si>
  <si>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</si>
  <si>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</si>
  <si>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</si>
  <si>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</si>
  <si>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</si>
  <si>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</si>
  <si>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</si>
  <si>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</si>
  <si>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</si>
  <si>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</si>
  <si>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</si>
  <si>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</si>
  <si>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</si>
  <si>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</si>
  <si>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</si>
  <si>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</si>
  <si>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</si>
  <si>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</si>
  <si>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</si>
  <si>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</si>
  <si>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</si>
  <si>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</si>
  <si>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</si>
  <si>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</si>
  <si>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</si>
  <si>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</si>
  <si>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</si>
  <si>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</si>
  <si>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</si>
  <si>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</si>
  <si>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</si>
  <si>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</si>
  <si>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</si>
  <si>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</si>
  <si>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</si>
  <si>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</si>
  <si>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</si>
  <si>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</si>
  <si>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</si>
  <si>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</si>
  <si>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</si>
  <si>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</si>
  <si>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</si>
  <si>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</si>
  <si>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</si>
  <si>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</si>
  <si>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</si>
  <si>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</si>
  <si>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</si>
  <si>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</si>
  <si>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</si>
  <si>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</si>
  <si>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</si>
  <si>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</si>
  <si>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</si>
  <si>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</si>
  <si>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</si>
  <si>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</si>
  <si>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</si>
  <si>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</si>
  <si>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</si>
  <si>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</si>
  <si>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</si>
  <si>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</si>
  <si>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</si>
  <si>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</si>
  <si>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</si>
  <si>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</si>
  <si>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</si>
  <si>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</si>
  <si>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</si>
  <si>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</si>
  <si>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</si>
  <si>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</si>
  <si>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</si>
  <si>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</si>
  <si>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</si>
  <si>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</si>
  <si>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</si>
  <si>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</si>
  <si>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</si>
  <si>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</si>
  <si>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</si>
  <si>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</si>
  <si>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</si>
  <si>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</si>
  <si>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</si>
  <si>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</si>
  <si>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</si>
  <si>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</si>
  <si>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</si>
  <si>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</si>
  <si>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</si>
  <si>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</si>
  <si>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</si>
  <si>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</si>
  <si>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</si>
  <si>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</si>
  <si>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</si>
  <si>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</si>
  <si>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</si>
  <si>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</si>
  <si>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</si>
  <si>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</si>
  <si>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</si>
  <si>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</si>
  <si>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</si>
  <si>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</si>
  <si>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</si>
  <si>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</si>
  <si>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</si>
  <si>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</si>
  <si>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</si>
  <si>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</si>
  <si>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</si>
  <si>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</si>
  <si>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</si>
  <si>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</si>
  <si>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</si>
  <si>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</si>
  <si>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</si>
  <si>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</si>
  <si>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</si>
  <si>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</si>
  <si>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</si>
  <si>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</si>
  <si>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</si>
  <si>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</si>
  <si>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</si>
  <si>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</si>
  <si>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</si>
  <si>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</si>
  <si>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</si>
  <si>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</si>
  <si>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</si>
  <si>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</si>
  <si>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</si>
  <si>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</si>
  <si>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</si>
  <si>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</si>
  <si>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</si>
  <si>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</si>
  <si>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</si>
  <si>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</si>
  <si>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</si>
  <si>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</si>
  <si>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</si>
  <si>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</si>
  <si>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</si>
  <si>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</si>
  <si>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</si>
  <si>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</si>
  <si>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</si>
  <si>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</si>
  <si>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</si>
  <si>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</si>
  <si>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</si>
  <si>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</si>
  <si>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</si>
  <si>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</si>
  <si>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</si>
  <si>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</si>
  <si>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</si>
  <si>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</si>
  <si>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</si>
  <si>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</si>
  <si>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</si>
  <si>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</si>
  <si>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</si>
  <si>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</si>
  <si>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</si>
  <si>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</si>
  <si>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</si>
  <si>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</si>
  <si>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</si>
  <si>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</si>
  <si>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</si>
  <si>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</si>
  <si>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</si>
  <si>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</si>
  <si>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</si>
  <si>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</si>
  <si>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</si>
  <si>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</si>
  <si>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</si>
  <si>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</si>
  <si>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</si>
  <si>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</si>
  <si>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</si>
  <si>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</si>
  <si>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</si>
  <si>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</si>
  <si>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</si>
  <si>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</si>
  <si>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</si>
  <si>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</si>
  <si>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</si>
  <si>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</si>
  <si>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</si>
  <si>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</si>
  <si>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</si>
  <si>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</si>
  <si>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</si>
  <si>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</si>
  <si>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</si>
  <si>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</si>
  <si>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</si>
  <si>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</si>
  <si>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</si>
  <si>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</si>
  <si>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</si>
  <si>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</si>
  <si>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</si>
  <si>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</si>
  <si>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</si>
  <si>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</si>
  <si>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</si>
  <si>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</si>
  <si>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</si>
  <si>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</si>
  <si>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</si>
  <si>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</si>
  <si>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</si>
  <si>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</si>
  <si>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</si>
  <si>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</si>
  <si>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</si>
  <si>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</si>
  <si>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</si>
  <si>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</si>
  <si>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</si>
  <si>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</si>
  <si>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</si>
  <si>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</si>
  <si>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</si>
  <si>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</si>
  <si>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</si>
  <si>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</si>
  <si>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</si>
  <si>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</si>
  <si>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</si>
  <si>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</si>
  <si>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</si>
  <si>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</si>
  <si>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</si>
  <si>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</si>
  <si>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</si>
  <si>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</si>
  <si>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</si>
  <si>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</si>
  <si>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</si>
  <si>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</si>
  <si>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</si>
  <si>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</si>
  <si>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</si>
  <si>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</si>
  <si>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</si>
  <si>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</si>
  <si>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</si>
  <si>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</si>
  <si>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</si>
  <si>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</si>
  <si>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</si>
  <si>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</si>
  <si>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</si>
  <si>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</si>
  <si>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</si>
  <si>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</si>
  <si>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</si>
  <si>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</si>
  <si>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</si>
  <si>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</si>
  <si>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</si>
  <si>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</si>
  <si>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</si>
  <si>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</si>
  <si>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</si>
  <si>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</si>
  <si>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</si>
  <si>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</si>
  <si>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</si>
  <si>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</si>
  <si>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</si>
  <si>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</si>
  <si>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</si>
  <si>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</si>
  <si>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</si>
  <si>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</si>
  <si>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</si>
  <si>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</si>
  <si>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</si>
  <si>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</si>
  <si>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</si>
  <si>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</si>
  <si>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</si>
  <si>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</si>
  <si>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</si>
  <si>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</si>
  <si>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</si>
  <si>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</si>
  <si>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</si>
  <si>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</si>
  <si>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</si>
  <si>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</si>
  <si>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</si>
  <si>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</si>
  <si>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</si>
  <si>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</si>
  <si>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</si>
  <si>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</si>
  <si>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</si>
  <si>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</si>
  <si>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</si>
  <si>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</si>
  <si>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</si>
  <si>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</si>
  <si>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</si>
  <si>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</si>
  <si>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</si>
  <si>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</si>
  <si>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</si>
  <si>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</si>
  <si>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</si>
  <si>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</si>
  <si>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</si>
  <si>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</si>
  <si>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</si>
  <si>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</si>
  <si>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</si>
  <si>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</si>
  <si>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</si>
  <si>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</si>
  <si>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</si>
  <si>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</si>
  <si>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</si>
  <si>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</si>
  <si>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</si>
  <si>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</si>
  <si>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</si>
  <si>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</si>
  <si>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</si>
  <si>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</si>
  <si>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</si>
  <si>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</si>
  <si>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</si>
  <si>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</si>
  <si>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</si>
  <si>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</si>
  <si>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</si>
  <si>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</si>
  <si>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</si>
  <si>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</si>
  <si>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</si>
  <si>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</si>
  <si>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</si>
  <si>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</si>
  <si>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</si>
  <si>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</si>
  <si>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</si>
  <si>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</si>
  <si>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</si>
  <si>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</si>
  <si>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</si>
  <si>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</si>
  <si>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</si>
  <si>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</si>
  <si>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</si>
  <si>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</si>
  <si>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</si>
  <si>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</si>
  <si>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</si>
  <si>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</si>
  <si>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</si>
  <si>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</si>
  <si>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</si>
  <si>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</si>
  <si>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</si>
  <si>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</si>
  <si>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</si>
  <si>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</si>
  <si>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</si>
  <si>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</si>
  <si>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</si>
  <si>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</si>
  <si>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</si>
  <si>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</si>
  <si>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</si>
  <si>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</si>
  <si>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</si>
  <si>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</si>
  <si>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</si>
  <si>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</si>
  <si>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</si>
  <si>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</si>
  <si>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</si>
  <si>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</si>
  <si>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</si>
  <si>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</si>
  <si>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</si>
  <si>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</si>
  <si>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</si>
  <si>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</si>
  <si>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</si>
  <si>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</si>
  <si>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</si>
  <si>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</si>
  <si>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</si>
  <si>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</si>
  <si>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</si>
  <si>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</si>
  <si>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</si>
  <si>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</si>
  <si>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</si>
  <si>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</si>
  <si>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</si>
  <si>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</si>
  <si>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</si>
  <si>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</si>
  <si>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</si>
  <si>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</si>
  <si>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</si>
  <si>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</si>
  <si>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</si>
  <si>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</si>
  <si>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</si>
  <si>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</si>
  <si>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</si>
  <si>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</si>
  <si>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</si>
  <si>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</si>
  <si>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</si>
  <si>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</si>
  <si>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</si>
  <si>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</si>
  <si>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</si>
  <si>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</si>
  <si>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</si>
  <si>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</si>
  <si>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</si>
  <si>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</si>
  <si>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</si>
  <si>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</si>
  <si>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</si>
  <si>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</si>
  <si>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</si>
  <si>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</si>
  <si>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</si>
  <si>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</si>
  <si>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</si>
  <si>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</si>
  <si>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</si>
  <si>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</si>
  <si>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</si>
  <si>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</si>
  <si>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</si>
  <si>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</si>
  <si>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</si>
  <si>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</si>
  <si>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</si>
  <si>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</si>
  <si>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</si>
  <si>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</si>
  <si>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</si>
  <si>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</si>
  <si>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</si>
  <si>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</si>
  <si>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</si>
  <si>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</si>
  <si>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</si>
  <si>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</si>
  <si>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</si>
  <si>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</si>
  <si>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</si>
  <si>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</si>
  <si>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</si>
  <si>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</si>
  <si>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</si>
  <si>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</si>
  <si>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</si>
  <si>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</si>
  <si>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</si>
  <si>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</si>
  <si>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</si>
  <si>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</si>
  <si>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</si>
  <si>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</si>
  <si>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</si>
  <si>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</si>
  <si>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</si>
  <si>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</si>
  <si>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</si>
  <si>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</si>
  <si>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</si>
  <si>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</si>
  <si>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</si>
  <si>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</si>
  <si>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</si>
  <si>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</si>
  <si>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</si>
  <si>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</si>
  <si>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</si>
  <si>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</si>
  <si>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</si>
  <si>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</si>
  <si>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</si>
  <si>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</si>
  <si>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</si>
  <si>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</si>
  <si>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</si>
  <si>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</si>
  <si>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</si>
  <si>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</si>
  <si>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</si>
  <si>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</si>
  <si>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</si>
  <si>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</si>
  <si>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</si>
  <si>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</si>
  <si>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</si>
  <si>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</si>
  <si>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</si>
  <si>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</si>
  <si>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</si>
  <si>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</si>
  <si>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</si>
  <si>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</si>
  <si>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</si>
  <si>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</si>
  <si>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</si>
  <si>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</si>
  <si>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</si>
  <si>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</si>
  <si>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</si>
  <si>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</si>
  <si>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</si>
  <si>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</si>
  <si>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</si>
  <si>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</si>
  <si>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</si>
  <si>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</si>
  <si>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</si>
  <si>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</si>
  <si>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</si>
  <si>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</si>
  <si>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</si>
  <si>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</si>
  <si>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</si>
  <si>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</si>
  <si>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</si>
  <si>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</si>
  <si>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</si>
  <si>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</si>
  <si>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</si>
  <si>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</si>
  <si>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</si>
  <si>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</si>
  <si>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</si>
  <si>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</si>
  <si>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</si>
  <si>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</si>
  <si>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</si>
  <si>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</si>
  <si>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</si>
  <si>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</si>
  <si>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</si>
  <si>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</si>
  <si>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</si>
  <si>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</si>
  <si>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</si>
  <si>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</si>
  <si>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</si>
  <si>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</si>
  <si>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</si>
  <si>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</si>
  <si>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</si>
  <si>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</si>
  <si>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</si>
  <si>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</si>
  <si>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</si>
  <si>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</si>
  <si>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</si>
  <si>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</si>
  <si>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</si>
  <si>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</si>
  <si>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</si>
  <si>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</si>
  <si>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</si>
  <si>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</si>
  <si>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</si>
  <si>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</si>
  <si>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</si>
  <si>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</si>
  <si>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</si>
  <si>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</si>
  <si>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</si>
  <si>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</si>
  <si>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</si>
  <si>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</si>
  <si>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</si>
  <si>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</si>
  <si>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</si>
  <si>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</si>
  <si>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</si>
  <si>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</si>
  <si>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</si>
  <si>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</si>
  <si>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</si>
  <si>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</si>
  <si>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</si>
  <si>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</si>
  <si>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</si>
  <si>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</si>
  <si>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</si>
  <si>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</si>
  <si>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</si>
  <si>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</si>
  <si>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</si>
  <si>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</si>
  <si>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</si>
  <si>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</si>
  <si>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</si>
  <si>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</si>
  <si>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</si>
  <si>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</si>
  <si>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</si>
  <si>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</si>
  <si>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</si>
  <si>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</si>
  <si>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</si>
  <si>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</si>
  <si>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</si>
  <si>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</si>
  <si>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</si>
  <si>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</si>
  <si>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</si>
  <si>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</si>
  <si>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</si>
  <si>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</si>
  <si>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</si>
  <si>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</si>
  <si>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</si>
  <si>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</si>
  <si>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</si>
  <si>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</si>
  <si>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</si>
  <si>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</si>
  <si>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</si>
  <si>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</si>
  <si>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</si>
  <si>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</si>
  <si>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</si>
  <si>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</si>
  <si>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</si>
  <si>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</si>
  <si>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</si>
  <si>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</si>
  <si>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</si>
  <si>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</si>
  <si>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</si>
  <si>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</si>
  <si>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</si>
  <si>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</si>
  <si>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</si>
  <si>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</si>
  <si>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</si>
  <si>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</si>
  <si>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</si>
  <si>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</si>
  <si>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</si>
  <si>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</si>
  <si>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</si>
  <si>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</si>
  <si>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</si>
  <si>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</si>
  <si>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</si>
  <si>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</si>
  <si>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</si>
  <si>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</si>
  <si>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</si>
  <si>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</si>
  <si>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</si>
  <si>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</si>
  <si>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</si>
  <si>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</si>
  <si>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</si>
  <si>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</si>
  <si>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</si>
  <si>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</si>
  <si>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</si>
  <si>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</si>
  <si>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</si>
  <si>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</si>
  <si>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</si>
  <si>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</si>
  <si>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</si>
  <si>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</si>
  <si>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</si>
  <si>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</si>
  <si>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</si>
  <si>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</si>
  <si>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</si>
  <si>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</si>
  <si>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</si>
  <si>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</si>
  <si>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</si>
  <si>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</si>
  <si>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</si>
  <si>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</si>
  <si>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</si>
  <si>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</si>
  <si>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</si>
  <si>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</si>
  <si>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</si>
  <si>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</si>
  <si>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</si>
  <si>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</si>
  <si>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</si>
  <si>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</si>
  <si>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</si>
  <si>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</si>
  <si>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</si>
  <si>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</si>
  <si>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</si>
  <si>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</si>
  <si>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</si>
  <si>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</si>
  <si>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</si>
  <si>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</si>
  <si>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</si>
  <si>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</si>
  <si>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</si>
  <si>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</si>
  <si>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</si>
  <si>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</si>
  <si>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</si>
  <si>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</si>
  <si>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</si>
  <si>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</si>
  <si>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</si>
  <si>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</si>
  <si>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</si>
  <si>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</si>
  <si>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</si>
  <si>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</si>
  <si>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</si>
  <si>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</si>
  <si>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</si>
  <si>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</si>
  <si>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</si>
  <si>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</si>
  <si>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</si>
  <si>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</si>
  <si>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</si>
  <si>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</si>
  <si>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</si>
  <si>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</si>
  <si>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</si>
  <si>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</si>
  <si>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</si>
  <si>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</si>
  <si>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</si>
  <si>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</si>
  <si>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</si>
  <si>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</si>
  <si>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</si>
  <si>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</si>
  <si>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</si>
  <si>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</si>
  <si>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</si>
  <si>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</si>
  <si>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</si>
  <si>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</si>
  <si>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</si>
  <si>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</si>
  <si>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</si>
  <si>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</si>
  <si>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</si>
  <si>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</si>
  <si>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</si>
  <si>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</si>
  <si>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</si>
  <si>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</si>
  <si>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</si>
  <si>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</si>
  <si>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</si>
  <si>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</si>
  <si>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</si>
  <si>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</si>
  <si>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</si>
  <si>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</si>
  <si>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</si>
  <si>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</si>
  <si>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</si>
  <si>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</si>
  <si>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</si>
  <si>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</si>
  <si>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</si>
  <si>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</si>
  <si>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</si>
  <si>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</si>
  <si>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</si>
  <si>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</si>
  <si>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</si>
  <si>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</si>
  <si>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</si>
  <si>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</si>
  <si>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</si>
  <si>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</si>
  <si>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</si>
  <si>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</si>
  <si>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</si>
  <si>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</si>
  <si>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</si>
  <si>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</si>
  <si>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</si>
  <si>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</si>
  <si>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</si>
  <si>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</si>
  <si>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</si>
  <si>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</si>
  <si>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</si>
  <si>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</si>
  <si>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</si>
  <si>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</si>
  <si>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</si>
  <si>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</si>
  <si>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</si>
  <si>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</si>
  <si>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</si>
  <si>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</si>
  <si>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</si>
  <si>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</si>
  <si>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</si>
  <si>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</si>
  <si>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</si>
  <si>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</si>
  <si>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</si>
  <si>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</si>
  <si>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</si>
  <si>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</si>
  <si>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</si>
  <si>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</si>
  <si>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</si>
  <si>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</si>
  <si>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</si>
  <si>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</si>
  <si>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</si>
  <si>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</si>
  <si>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</si>
  <si>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</si>
  <si>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</si>
  <si>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</si>
  <si>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</si>
  <si>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</si>
  <si>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</si>
  <si>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</si>
  <si>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</si>
  <si>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</si>
  <si>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</si>
  <si>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</si>
  <si>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</si>
  <si>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</si>
  <si>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</si>
  <si>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</si>
  <si>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</si>
  <si>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</si>
  <si>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</si>
  <si>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</si>
  <si>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</si>
  <si>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</si>
  <si>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</si>
  <si>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</si>
  <si>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</si>
  <si>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</si>
  <si>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</si>
  <si>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</si>
  <si>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</si>
  <si>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</si>
  <si>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</si>
  <si>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</si>
  <si>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</si>
  <si>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</si>
  <si>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</si>
  <si>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</si>
  <si>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</si>
  <si>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</si>
  <si>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</si>
  <si>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</si>
  <si>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</si>
  <si>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</si>
  <si>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</si>
  <si>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</si>
  <si>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</si>
  <si>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</si>
  <si>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</si>
  <si>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</si>
  <si>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</si>
  <si>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</si>
  <si>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</si>
  <si>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</si>
  <si>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</si>
  <si>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</si>
  <si>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</si>
  <si>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</si>
  <si>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</si>
  <si>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</si>
  <si>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</si>
  <si>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</si>
  <si>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</si>
  <si>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</si>
  <si>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</si>
  <si>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</si>
  <si>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</si>
  <si>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</si>
  <si>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</si>
  <si>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</si>
  <si>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</si>
  <si>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</si>
  <si>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</si>
  <si>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</si>
  <si>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</si>
  <si>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</si>
  <si>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</si>
  <si>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</si>
  <si>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</si>
  <si>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</si>
  <si>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</si>
  <si>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</si>
  <si>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</si>
  <si>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</si>
  <si>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</si>
  <si>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</si>
  <si>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</si>
  <si>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</si>
  <si>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</si>
  <si>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</si>
  <si>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</si>
  <si>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</si>
  <si>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</si>
  <si>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</si>
  <si>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</si>
  <si>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</si>
  <si>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</si>
  <si>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</si>
  <si>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</si>
  <si>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</si>
  <si>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</si>
  <si>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</si>
  <si>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</si>
  <si>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</si>
  <si>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</si>
  <si>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</si>
  <si>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</si>
  <si>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</si>
  <si>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</si>
  <si>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</si>
  <si>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</si>
  <si>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</si>
  <si>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</si>
  <si>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</si>
  <si>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</si>
  <si>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</si>
  <si>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</si>
  <si>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</si>
  <si>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</si>
  <si>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</si>
  <si>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</si>
  <si>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</si>
  <si>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</si>
  <si>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</si>
  <si>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</si>
  <si>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</si>
  <si>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</si>
  <si>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</si>
  <si>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</si>
  <si>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</si>
  <si>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</si>
  <si>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</si>
  <si>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</si>
  <si>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</si>
  <si>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</si>
  <si>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</si>
  <si>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</si>
  <si>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</si>
  <si>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</si>
  <si>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</si>
  <si>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</si>
  <si>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</si>
  <si>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</si>
  <si>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</si>
  <si>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</si>
  <si>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</si>
  <si>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</si>
  <si>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</si>
  <si>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</si>
  <si>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</si>
  <si>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</si>
  <si>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</si>
  <si>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</si>
  <si>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</si>
  <si>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</si>
  <si>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</si>
  <si>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</si>
  <si>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</si>
  <si>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</si>
  <si>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</si>
  <si>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</si>
  <si>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</si>
  <si>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</si>
  <si>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</si>
  <si>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</si>
  <si>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</si>
  <si>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</si>
  <si>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</si>
  <si>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</si>
  <si>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</si>
  <si>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</si>
  <si>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</si>
  <si>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</si>
  <si>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</si>
  <si>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</si>
  <si>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</si>
  <si>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</si>
  <si>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</si>
  <si>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</si>
  <si>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</si>
  <si>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</si>
  <si>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</si>
  <si>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</si>
  <si>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</si>
  <si>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</si>
  <si>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</si>
  <si>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</si>
  <si>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</si>
  <si>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</si>
  <si>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</si>
  <si>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</si>
  <si>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</si>
  <si>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</si>
  <si>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</si>
  <si>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</si>
  <si>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</si>
  <si>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</si>
  <si>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</si>
  <si>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</si>
  <si>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</si>
  <si>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</si>
  <si>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</si>
  <si>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</si>
  <si>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</si>
  <si>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</si>
  <si>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</si>
  <si>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</si>
  <si>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</si>
  <si>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</si>
  <si>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</si>
  <si>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</si>
  <si>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</si>
  <si>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</si>
  <si>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</si>
  <si>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</si>
  <si>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</si>
  <si>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</si>
  <si>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</si>
  <si>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</si>
  <si>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</si>
  <si>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</si>
  <si>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</si>
  <si>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</si>
  <si>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</si>
  <si>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</si>
  <si>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</si>
  <si>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</si>
  <si>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</si>
  <si>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</si>
  <si>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</si>
  <si>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</si>
  <si>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</si>
  <si>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</si>
  <si>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</si>
  <si>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</si>
  <si>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</si>
  <si>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</si>
  <si>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</si>
  <si>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</si>
  <si>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</si>
  <si>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</si>
  <si>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</si>
  <si>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</si>
  <si>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</si>
  <si>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</si>
  <si>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</si>
  <si>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</si>
  <si>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</si>
  <si>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</si>
  <si>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</si>
  <si>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</si>
  <si>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</si>
  <si>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</si>
  <si>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</si>
  <si>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</si>
  <si>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</si>
  <si>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</si>
  <si>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</si>
  <si>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</si>
  <si>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</si>
  <si>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</si>
  <si>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</si>
  <si>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</si>
  <si>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</si>
  <si>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</si>
  <si>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</si>
  <si>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</si>
  <si>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</si>
  <si>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</si>
  <si>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</si>
  <si>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</si>
  <si>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</si>
  <si>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</si>
  <si>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</si>
  <si>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</si>
  <si>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</si>
  <si>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</si>
  <si>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</si>
  <si>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</si>
  <si>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</si>
  <si>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</si>
  <si>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</si>
  <si>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</si>
  <si>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</si>
  <si>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</si>
  <si>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</si>
  <si>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</si>
  <si>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</si>
  <si>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</si>
  <si>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</si>
  <si>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</si>
  <si>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</si>
  <si>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</si>
  <si>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</si>
  <si>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</si>
  <si>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</si>
  <si>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</si>
  <si>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</si>
  <si>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</si>
  <si>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</si>
  <si>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</si>
  <si>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</si>
  <si>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</si>
  <si>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</si>
  <si>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</si>
  <si>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</si>
  <si>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</si>
  <si>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</si>
  <si>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</si>
  <si>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</si>
  <si>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</si>
  <si>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</si>
  <si>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</si>
  <si>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</si>
  <si>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</si>
  <si>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</si>
  <si>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</si>
  <si>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</si>
  <si>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</si>
  <si>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</si>
  <si>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</si>
  <si>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</si>
  <si>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</si>
  <si>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</si>
  <si>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</si>
  <si>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</si>
  <si>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</si>
  <si>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</si>
  <si>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</si>
  <si>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</si>
  <si>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</si>
  <si>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</si>
  <si>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</si>
  <si>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</si>
  <si>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</si>
  <si>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</si>
  <si>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</si>
  <si>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</si>
  <si>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</si>
  <si>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</si>
  <si>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</si>
  <si>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</si>
  <si>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</si>
  <si>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</si>
  <si>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</si>
  <si>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</si>
  <si>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</si>
  <si>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</si>
  <si>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</si>
  <si>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</si>
  <si>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</si>
  <si>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</si>
  <si>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</si>
  <si>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</si>
  <si>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</si>
  <si>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</si>
  <si>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</si>
  <si>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</si>
  <si>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</si>
  <si>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</si>
  <si>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</si>
  <si>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</si>
  <si>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</si>
  <si>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</si>
  <si>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</si>
  <si>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</si>
  <si>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</si>
  <si>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</si>
  <si>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</si>
  <si>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</si>
  <si>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</si>
  <si>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</si>
  <si>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</si>
  <si>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</si>
  <si>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</si>
  <si>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</si>
  <si>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</si>
  <si>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</si>
  <si>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</si>
  <si>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</si>
  <si>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</si>
  <si>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</si>
  <si>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</si>
  <si>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</si>
  <si>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</si>
  <si>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</si>
  <si>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</si>
  <si>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</si>
  <si>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</si>
  <si>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</si>
  <si>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</si>
  <si>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</si>
  <si>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</si>
  <si>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</si>
  <si>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</si>
  <si>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</si>
  <si>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</si>
  <si>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</si>
  <si>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</si>
  <si>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</si>
  <si>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</si>
  <si>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</si>
  <si>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</si>
  <si>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</si>
  <si>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</si>
  <si>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</si>
  <si>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</si>
  <si>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</si>
  <si>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</si>
  <si>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</si>
  <si>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</si>
  <si>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</si>
  <si>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</si>
  <si>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</si>
  <si>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</si>
  <si>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</si>
  <si>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</si>
  <si>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</si>
  <si>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</si>
  <si>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</si>
  <si>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</si>
  <si>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</si>
  <si>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</si>
  <si>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</si>
  <si>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</si>
  <si>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</si>
  <si>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</si>
  <si>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</si>
  <si>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</si>
  <si>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</si>
  <si>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</si>
  <si>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</si>
  <si>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</si>
  <si>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</si>
  <si>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</si>
  <si>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</si>
  <si>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</si>
  <si>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</si>
  <si>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</si>
  <si>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</si>
  <si>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</si>
  <si>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</si>
  <si>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</si>
  <si>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</si>
  <si>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</si>
  <si>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</si>
  <si>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</si>
  <si>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</si>
  <si>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</si>
  <si>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</si>
  <si>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</si>
  <si>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</si>
  <si>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</si>
  <si>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</si>
  <si>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</si>
  <si>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</si>
  <si>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</si>
  <si>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</si>
  <si>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</si>
  <si>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</si>
  <si>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</si>
  <si>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</si>
  <si>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</si>
  <si>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</si>
  <si>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</si>
  <si>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</si>
  <si>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</si>
  <si>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</si>
  <si>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</si>
  <si>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</si>
  <si>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</si>
  <si>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</si>
  <si>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</si>
  <si>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</si>
  <si>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</si>
  <si>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</si>
  <si>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</si>
  <si>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</si>
  <si>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</si>
  <si>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</si>
  <si>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</si>
  <si>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</si>
  <si>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</si>
  <si>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</si>
  <si>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</si>
  <si>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</si>
  <si>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</si>
  <si>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</si>
  <si>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</si>
  <si>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</si>
  <si>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</si>
  <si>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</si>
  <si>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</si>
  <si>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</si>
  <si>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</si>
  <si>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</si>
  <si>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</si>
  <si>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</si>
  <si>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</si>
  <si>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</si>
  <si>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</si>
  <si>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</si>
  <si>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</si>
  <si>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</si>
  <si>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</si>
  <si>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</si>
  <si>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</si>
  <si>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</si>
  <si>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</si>
  <si>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</si>
  <si>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</si>
  <si>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</si>
  <si>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</si>
  <si>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</si>
  <si>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</si>
  <si>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</si>
  <si>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</si>
  <si>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</si>
  <si>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</si>
  <si>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</si>
  <si>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</si>
  <si>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</si>
  <si>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</si>
  <si>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</si>
  <si>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</si>
  <si>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</si>
  <si>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</si>
  <si>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</si>
  <si>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</si>
  <si>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</si>
  <si>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</si>
  <si>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</si>
  <si>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</si>
  <si>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</si>
  <si>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</si>
  <si>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</si>
  <si>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</si>
  <si>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</si>
  <si>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</si>
  <si>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</si>
  <si>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</si>
  <si>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</si>
  <si>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</si>
  <si>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</si>
  <si>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</si>
  <si>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</si>
  <si>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</si>
  <si>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</si>
  <si>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</si>
  <si>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</si>
  <si>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</si>
  <si>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</si>
  <si>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</si>
  <si>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</si>
  <si>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</si>
  <si>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</si>
  <si>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</si>
  <si>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</si>
  <si>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</si>
  <si>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</si>
  <si>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</si>
  <si>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</si>
  <si>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</si>
  <si>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</si>
  <si>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</si>
  <si>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</si>
  <si>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</si>
  <si>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</si>
  <si>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</si>
  <si>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</si>
  <si>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</si>
  <si>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</si>
  <si>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</si>
  <si>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</si>
  <si>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</si>
  <si>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</si>
  <si>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</si>
  <si>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</si>
  <si>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</si>
  <si>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</si>
  <si>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</si>
  <si>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</si>
  <si>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</si>
  <si>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</si>
  <si>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</si>
  <si>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</si>
  <si>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</si>
  <si>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</si>
  <si>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</si>
  <si>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</si>
  <si>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</si>
  <si>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</si>
  <si>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</si>
  <si>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</si>
  <si>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</si>
  <si>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</si>
  <si>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</si>
  <si>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</si>
  <si>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</si>
  <si>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</si>
  <si>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</si>
  <si>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</si>
  <si>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</si>
  <si>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</si>
  <si>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</si>
  <si>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</si>
  <si>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</si>
  <si>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</si>
  <si>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</si>
  <si>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</si>
  <si>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</si>
  <si>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</si>
  <si>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</si>
  <si>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</si>
  <si>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</si>
  <si>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</si>
  <si>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</si>
  <si>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</si>
  <si>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</si>
  <si>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</si>
  <si>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</si>
  <si>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</si>
  <si>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</si>
  <si>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</si>
  <si>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</si>
  <si>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</si>
  <si>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</si>
  <si>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</si>
  <si>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</si>
  <si>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</si>
  <si>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</si>
  <si>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</si>
  <si>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</si>
  <si>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</si>
  <si>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</si>
  <si>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</si>
  <si>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</si>
  <si>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</si>
  <si>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</si>
  <si>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</si>
  <si>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</si>
  <si>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</si>
  <si>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</si>
  <si>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</si>
  <si>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</si>
  <si>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</si>
  <si>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</si>
  <si>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</si>
  <si>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</si>
  <si>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</si>
  <si>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</si>
  <si>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</si>
  <si>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</si>
  <si>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</si>
  <si>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</si>
  <si>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</si>
  <si>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</si>
  <si>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</si>
  <si>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</si>
  <si>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</si>
  <si>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</si>
  <si>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</si>
  <si>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</si>
  <si>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</si>
  <si>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</si>
  <si>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</si>
  <si>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</si>
  <si>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</si>
  <si>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</si>
  <si>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</si>
  <si>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</si>
  <si>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</si>
  <si>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</si>
  <si>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</si>
  <si>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</si>
  <si>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</si>
  <si>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</si>
  <si>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</si>
  <si>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</si>
  <si>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</si>
  <si>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</si>
  <si>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</si>
  <si>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</si>
  <si>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</si>
  <si>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</si>
  <si>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</si>
  <si>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</si>
  <si>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</si>
  <si>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</si>
  <si>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</si>
  <si>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</si>
  <si>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</si>
  <si>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</si>
  <si>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</si>
  <si>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</si>
  <si>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</si>
  <si>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</si>
  <si>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</si>
  <si>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</si>
  <si>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</si>
  <si>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</si>
  <si>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</si>
  <si>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</si>
  <si>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</si>
  <si>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</si>
  <si>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</si>
  <si>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</si>
  <si>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</si>
  <si>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</si>
  <si>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</si>
  <si>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</si>
  <si>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</si>
  <si>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</si>
  <si>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</si>
  <si>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</si>
  <si>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</si>
  <si>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</si>
  <si>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</si>
  <si>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</si>
  <si>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</si>
  <si>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</si>
  <si>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</si>
  <si>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</si>
  <si>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</si>
  <si>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</si>
  <si>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</si>
  <si>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</si>
  <si>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</si>
  <si>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</si>
  <si>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</si>
  <si>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</si>
  <si>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</si>
  <si>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</si>
  <si>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</si>
  <si>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</si>
  <si>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</si>
  <si>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</si>
  <si>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</si>
  <si>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</si>
  <si>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</si>
  <si>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</si>
  <si>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</si>
  <si>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</si>
  <si>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</si>
  <si>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</si>
  <si>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</si>
  <si>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</si>
  <si>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</si>
  <si>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</si>
  <si>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</si>
  <si>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</si>
  <si>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</si>
  <si>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</si>
  <si>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</si>
  <si>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</si>
  <si>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</si>
  <si>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</si>
  <si>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</si>
  <si>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</si>
  <si>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</si>
  <si>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</si>
  <si>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</si>
  <si>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</si>
  <si>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</si>
  <si>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</si>
  <si>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</si>
  <si>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</si>
  <si>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</si>
  <si>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</si>
  <si>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</si>
  <si>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</si>
  <si>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</si>
  <si>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</si>
  <si>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</si>
  <si>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</si>
  <si>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</si>
  <si>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</si>
  <si>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</si>
  <si>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</si>
  <si>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</si>
  <si>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</si>
  <si>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</si>
  <si>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</si>
  <si>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</si>
  <si>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</si>
  <si>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</si>
  <si>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</si>
  <si>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</si>
  <si>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</si>
  <si>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</si>
  <si>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</si>
  <si>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</si>
  <si>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</si>
  <si>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</si>
  <si>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</si>
  <si>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</si>
  <si>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</si>
  <si>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</si>
  <si>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</si>
  <si>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</si>
  <si>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</si>
  <si>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</si>
  <si>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</si>
  <si>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</si>
  <si>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</si>
  <si>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</si>
  <si>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</si>
  <si>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</si>
  <si>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</si>
  <si>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</si>
  <si>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</si>
  <si>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</si>
  <si>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</si>
  <si>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</si>
  <si>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</si>
  <si>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</si>
  <si>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</si>
  <si>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</si>
  <si>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</si>
  <si>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</si>
  <si>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</si>
  <si>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</si>
  <si>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</si>
  <si>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</si>
  <si>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</si>
  <si>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</si>
  <si>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</si>
  <si>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</si>
  <si>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</si>
  <si>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</si>
  <si>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</si>
  <si>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</si>
  <si>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</si>
  <si>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</si>
  <si>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</si>
  <si>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</si>
  <si>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</si>
  <si>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</si>
  <si>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</si>
  <si>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</si>
  <si>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</si>
  <si>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</si>
  <si>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</si>
  <si>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</si>
  <si>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</si>
  <si>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</si>
  <si>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</si>
  <si>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</si>
  <si>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</si>
  <si>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</si>
  <si>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</si>
  <si>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</si>
  <si>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</si>
  <si>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</si>
  <si>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</si>
  <si>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</si>
  <si>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</si>
  <si>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</si>
  <si>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</si>
  <si>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</si>
  <si>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</si>
  <si>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</si>
  <si>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</si>
  <si>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</si>
  <si>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</si>
  <si>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</si>
  <si>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</si>
  <si>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</si>
  <si>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</si>
  <si>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</si>
  <si>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</si>
  <si>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</si>
  <si>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</si>
  <si>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</si>
  <si>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</si>
  <si>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</si>
  <si>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</si>
  <si>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</si>
  <si>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</si>
  <si>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</si>
  <si>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</si>
  <si>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</si>
  <si>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</si>
  <si>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</si>
  <si>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</si>
  <si>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</si>
  <si>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</si>
  <si>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</si>
  <si>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</si>
  <si>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</si>
  <si>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</si>
  <si>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</si>
  <si>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</si>
  <si>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</si>
  <si>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</si>
  <si>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</si>
  <si>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</si>
  <si>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</si>
  <si>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</si>
  <si>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</si>
  <si>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</si>
  <si>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</si>
  <si>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</si>
  <si>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</si>
  <si>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</si>
  <si>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</si>
  <si>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</si>
  <si>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</si>
  <si>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</si>
  <si>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</si>
  <si>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</si>
  <si>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</si>
  <si>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</si>
  <si>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</si>
  <si>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</si>
  <si>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</si>
  <si>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</si>
  <si>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</si>
  <si>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</si>
  <si>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</si>
  <si>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</si>
  <si>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</si>
  <si>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</si>
  <si>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</si>
  <si>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</si>
  <si>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</si>
  <si>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</si>
  <si>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</si>
  <si>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</si>
  <si>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</si>
  <si>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</si>
  <si>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</si>
  <si>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</si>
  <si>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</si>
  <si>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</si>
  <si>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</si>
  <si>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</si>
  <si>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</si>
  <si>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</si>
  <si>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</si>
  <si>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</si>
  <si>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</si>
  <si>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</si>
  <si>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</si>
  <si>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</si>
  <si>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</si>
  <si>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</si>
  <si>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</si>
  <si>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</si>
  <si>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</si>
  <si>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</si>
  <si>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</si>
  <si>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</si>
  <si>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</si>
  <si>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</si>
  <si>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</si>
  <si>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</si>
  <si>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</si>
  <si>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</si>
  <si>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</si>
  <si>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</si>
  <si>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</si>
  <si>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</si>
  <si>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</si>
  <si>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</si>
  <si>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</si>
  <si>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</si>
  <si>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</si>
  <si>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</si>
  <si>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</si>
  <si>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</si>
  <si>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</si>
  <si>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</si>
  <si>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</si>
  <si>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</si>
  <si>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</si>
  <si>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</si>
  <si>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</si>
  <si>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</si>
  <si>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</si>
  <si>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</si>
  <si>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</si>
  <si>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</si>
  <si>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</si>
  <si>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</si>
  <si>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</si>
  <si>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</si>
  <si>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</si>
  <si>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</si>
  <si>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</si>
  <si>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</si>
  <si>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</si>
  <si>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</si>
  <si>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</si>
  <si>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</si>
  <si>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</si>
  <si>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</si>
  <si>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</si>
  <si>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</si>
  <si>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</si>
  <si>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</si>
  <si>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</si>
  <si>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</si>
  <si>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</si>
  <si>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</si>
  <si>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</si>
  <si>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</si>
  <si>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</si>
  <si>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</si>
  <si>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</si>
  <si>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</si>
  <si>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</si>
  <si>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</si>
  <si>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</si>
  <si>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</si>
  <si>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</si>
  <si>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</si>
  <si>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</si>
  <si>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</si>
  <si>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</si>
  <si>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</si>
  <si>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</si>
  <si>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</si>
  <si>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</si>
  <si>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</si>
  <si>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</si>
  <si>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</si>
  <si>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</si>
  <si>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</si>
  <si>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</si>
  <si>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</si>
  <si>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</si>
  <si>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</si>
  <si>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</si>
  <si>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</si>
  <si>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</si>
  <si>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</si>
  <si>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</si>
  <si>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</si>
  <si>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</si>
  <si>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</si>
  <si>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</si>
  <si>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</si>
  <si>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</si>
  <si>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</si>
  <si>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</si>
  <si>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</si>
  <si>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</si>
  <si>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</si>
  <si>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</si>
  <si>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</si>
  <si>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</si>
  <si>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</si>
  <si>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</si>
  <si>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</si>
  <si>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</si>
  <si>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</si>
  <si>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</si>
  <si>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</si>
  <si>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</si>
  <si>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</si>
  <si>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</si>
  <si>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</si>
  <si>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</si>
  <si>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</si>
  <si>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</si>
  <si>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</si>
  <si>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</si>
  <si>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</si>
  <si>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</si>
  <si>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</si>
  <si>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</si>
  <si>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</si>
  <si>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</si>
  <si>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</si>
  <si>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</si>
  <si>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</si>
  <si>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</si>
  <si>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</si>
  <si>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</si>
  <si>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</si>
  <si>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</si>
  <si>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</si>
  <si>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</si>
  <si>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</si>
  <si>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</si>
  <si>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</si>
  <si>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</si>
  <si>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</si>
  <si>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</si>
  <si>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</si>
  <si>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</si>
  <si>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</si>
  <si>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</si>
  <si>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</si>
  <si>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</si>
  <si>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</si>
  <si>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</si>
  <si>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</si>
  <si>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</si>
  <si>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</si>
  <si>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</si>
  <si>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</si>
  <si>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</si>
  <si>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</si>
  <si>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</si>
  <si>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</si>
  <si>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</si>
  <si>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</si>
  <si>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</si>
  <si>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</si>
  <si>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</si>
  <si>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</si>
  <si>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</si>
  <si>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</si>
  <si>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</si>
  <si>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</si>
  <si>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</si>
  <si>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</si>
  <si>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</si>
  <si>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</si>
  <si>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</si>
  <si>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</si>
  <si>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</si>
  <si>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</si>
  <si>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</si>
  <si>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</si>
  <si>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</si>
  <si>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</si>
  <si>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</si>
  <si>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</si>
  <si>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</si>
  <si>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</si>
  <si>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</si>
  <si>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</si>
  <si>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</si>
  <si>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</si>
  <si>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</si>
  <si>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</si>
  <si>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</si>
  <si>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</si>
  <si>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</si>
  <si>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</si>
  <si>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</si>
  <si>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</si>
  <si>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</si>
  <si>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</si>
  <si>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</si>
  <si>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</si>
  <si>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</si>
  <si>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</si>
  <si>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</si>
  <si>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</si>
  <si>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</si>
  <si>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</si>
  <si>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</si>
  <si>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</si>
  <si>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</si>
  <si>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</si>
  <si>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</si>
  <si>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</si>
  <si>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</si>
  <si>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</si>
  <si>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</si>
  <si>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</si>
  <si>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</si>
  <si>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</si>
  <si>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</si>
  <si>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</si>
  <si>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</si>
  <si>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</si>
  <si>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</si>
  <si>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</si>
  <si>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</si>
  <si>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</si>
  <si>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</si>
  <si>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</si>
  <si>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</si>
  <si>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</si>
  <si>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</si>
  <si>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</si>
  <si>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</si>
  <si>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</si>
  <si>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</si>
  <si>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</si>
  <si>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</si>
  <si>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</si>
  <si>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</si>
  <si>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</si>
  <si>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</si>
  <si>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</si>
  <si>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</si>
  <si>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</si>
  <si>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</si>
  <si>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</si>
  <si>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</si>
  <si>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</si>
  <si>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</si>
  <si>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</si>
  <si>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</si>
  <si>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</si>
  <si>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</si>
  <si>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</si>
  <si>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</si>
  <si>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</si>
  <si>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</si>
  <si>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</si>
  <si>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</si>
  <si>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</si>
  <si>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</si>
  <si>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</si>
  <si>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</si>
  <si>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</si>
  <si>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</si>
  <si>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</si>
  <si>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</si>
  <si>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</si>
  <si>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</si>
  <si>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</si>
  <si>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</si>
  <si>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</si>
  <si>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</si>
  <si>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</si>
  <si>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</si>
  <si>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</si>
  <si>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</si>
  <si>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</si>
  <si>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</si>
  <si>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</si>
  <si>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</si>
  <si>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</si>
  <si>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</si>
  <si>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</si>
  <si>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</si>
  <si>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</si>
  <si>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</si>
  <si>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</si>
  <si>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</si>
  <si>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</si>
  <si>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</si>
  <si>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</si>
  <si>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</si>
  <si>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</si>
  <si>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</si>
  <si>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</si>
  <si>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</si>
  <si>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</si>
  <si>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</si>
  <si>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</si>
  <si>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</si>
  <si>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</si>
  <si>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</si>
  <si>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</si>
  <si>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</si>
  <si>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</si>
  <si>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</si>
  <si>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</si>
  <si>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</si>
  <si>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</si>
  <si>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</si>
  <si>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</si>
  <si>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</si>
  <si>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</si>
  <si>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</si>
  <si>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</si>
  <si>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</si>
  <si>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</si>
  <si>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</si>
  <si>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</si>
  <si>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</si>
  <si>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</si>
  <si>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</si>
  <si>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</si>
  <si>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</si>
  <si>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</si>
  <si>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</si>
  <si>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</si>
  <si>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</si>
  <si>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</si>
  <si>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</si>
  <si>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</si>
  <si>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</si>
  <si>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</si>
  <si>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</si>
  <si>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</si>
  <si>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</si>
  <si>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</si>
  <si>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</si>
  <si>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</si>
  <si>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</si>
  <si>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</si>
  <si>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</si>
  <si>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</si>
  <si>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</si>
  <si>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</si>
  <si>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</si>
  <si>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</si>
  <si>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</si>
  <si>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</si>
  <si>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</si>
  <si>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</si>
  <si>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</si>
  <si>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</si>
  <si>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</si>
  <si>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</si>
  <si>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</si>
  <si>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</si>
  <si>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</si>
  <si>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</si>
  <si>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</si>
  <si>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</si>
  <si>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</si>
  <si>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</si>
  <si>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</si>
  <si>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</si>
  <si>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</si>
  <si>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</si>
  <si>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</si>
  <si>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</si>
  <si>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</si>
  <si>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</si>
  <si>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</si>
  <si>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</si>
  <si>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</si>
  <si>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</si>
  <si>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</si>
  <si>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</si>
  <si>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</si>
  <si>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</si>
  <si>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</si>
  <si>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</si>
  <si>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</si>
  <si>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</si>
  <si>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</si>
  <si>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</si>
  <si>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</si>
  <si>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</si>
  <si>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</si>
  <si>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</si>
  <si>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</si>
  <si>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</si>
  <si>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</si>
  <si>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</si>
  <si>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</si>
  <si>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</si>
  <si>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</si>
  <si>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</si>
  <si>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</si>
  <si>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</si>
  <si>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</si>
  <si>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</si>
  <si>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</si>
  <si>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</si>
  <si>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</si>
  <si>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</si>
  <si>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</si>
  <si>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</si>
  <si>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</si>
  <si>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</si>
  <si>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</si>
  <si>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</si>
  <si>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</si>
  <si>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</si>
  <si>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</si>
  <si>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</si>
  <si>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</si>
  <si>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</si>
  <si>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</si>
  <si>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</si>
  <si>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</si>
  <si>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</si>
  <si>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</si>
  <si>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</si>
  <si>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</si>
  <si>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</si>
  <si>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</si>
  <si>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</si>
  <si>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</si>
  <si>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</si>
  <si>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</si>
  <si>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</si>
  <si>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</si>
  <si>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</si>
  <si>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</si>
  <si>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</si>
  <si>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</si>
  <si>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</si>
  <si>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</si>
  <si>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</si>
  <si>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</si>
  <si>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</si>
  <si>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</si>
  <si>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</si>
  <si>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</si>
  <si>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</si>
  <si>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</si>
  <si>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</si>
  <si>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</si>
  <si>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</si>
  <si>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</si>
  <si>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</si>
  <si>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</si>
  <si>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</si>
  <si>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</si>
  <si>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</si>
  <si>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</si>
  <si>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</si>
  <si>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</si>
  <si>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</si>
  <si>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</si>
  <si>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</si>
  <si>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</si>
  <si>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</si>
  <si>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</si>
  <si>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</si>
  <si>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</si>
  <si>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</si>
  <si>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</si>
  <si>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</si>
  <si>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</si>
  <si>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</si>
  <si>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</si>
  <si>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</si>
  <si>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</si>
  <si>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</si>
  <si>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</si>
  <si>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</si>
  <si>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</si>
  <si>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</si>
  <si>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</si>
  <si>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</si>
  <si>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</si>
  <si>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</si>
  <si>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</si>
  <si>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</si>
  <si>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</si>
  <si>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</si>
  <si>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</si>
  <si>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</si>
  <si>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</si>
  <si>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</si>
  <si>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</si>
  <si>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</si>
  <si>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</si>
  <si>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</si>
  <si>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</si>
  <si>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</si>
  <si>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</si>
  <si>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</si>
  <si>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</si>
  <si>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</si>
  <si>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</si>
  <si>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</si>
  <si>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</si>
  <si>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</si>
  <si>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</si>
  <si>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</si>
  <si>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</si>
  <si>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</si>
  <si>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</si>
  <si>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</si>
  <si>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</si>
  <si>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</si>
  <si>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</si>
  <si>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</si>
  <si>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</si>
  <si>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</si>
  <si>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</si>
  <si>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</si>
  <si>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</si>
  <si>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</si>
  <si>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</si>
  <si>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</si>
  <si>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</si>
  <si>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</si>
  <si>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</si>
  <si>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</si>
  <si>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</si>
  <si>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</si>
  <si>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</si>
  <si>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</si>
  <si>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</si>
  <si>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</si>
  <si>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</si>
  <si>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</si>
  <si>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</si>
  <si>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</si>
  <si>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</si>
  <si>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</si>
  <si>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</si>
  <si>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</si>
  <si>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</si>
  <si>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</si>
  <si>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</si>
  <si>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</si>
  <si>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</si>
  <si>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</si>
  <si>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</si>
  <si>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</si>
  <si>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</si>
  <si>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</si>
  <si>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</si>
  <si>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</si>
  <si>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</si>
  <si>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</si>
  <si>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</si>
  <si>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</si>
  <si>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</si>
  <si>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</si>
  <si>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</si>
  <si>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</si>
  <si>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</si>
  <si>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</si>
  <si>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</si>
  <si>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</si>
  <si>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</si>
  <si>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</si>
  <si>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</si>
  <si>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</si>
  <si>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</si>
  <si>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</si>
  <si>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</si>
  <si>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</si>
  <si>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</si>
  <si>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</si>
  <si>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</si>
  <si>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</si>
  <si>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</si>
  <si>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</si>
  <si>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</si>
  <si>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</si>
  <si>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</si>
  <si>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</si>
  <si>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</si>
  <si>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</si>
  <si>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</si>
  <si>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</si>
  <si>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</si>
  <si>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</si>
  <si>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</si>
  <si>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</si>
  <si>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</si>
  <si>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</si>
  <si>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</si>
  <si>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</si>
  <si>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</si>
  <si>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</si>
  <si>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</si>
  <si>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</si>
  <si>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</si>
  <si>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</si>
  <si>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</si>
  <si>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</si>
  <si>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</si>
  <si>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</si>
  <si>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</si>
  <si>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</si>
  <si>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</si>
  <si>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</si>
  <si>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</si>
  <si>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</si>
  <si>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</si>
  <si>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</si>
  <si>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</si>
  <si>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</si>
  <si>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</si>
  <si>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</si>
  <si>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</si>
  <si>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</si>
  <si>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</si>
  <si>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</si>
  <si>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</si>
  <si>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</si>
  <si>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</si>
  <si>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</si>
  <si>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</si>
  <si>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</si>
  <si>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</si>
  <si>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</si>
  <si>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</si>
  <si>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</si>
  <si>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</si>
  <si>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</si>
  <si>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</si>
  <si>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</si>
  <si>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</si>
  <si>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</si>
  <si>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</si>
  <si>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</si>
  <si>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</si>
  <si>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</si>
  <si>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</si>
  <si>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</si>
  <si>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</si>
  <si>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</si>
  <si>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</si>
  <si>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</si>
  <si>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</si>
  <si>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</si>
  <si>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</si>
  <si>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</si>
  <si>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</si>
  <si>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</si>
  <si>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</si>
  <si>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</si>
  <si>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</si>
  <si>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</si>
  <si>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</si>
  <si>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</si>
  <si>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</si>
  <si>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</si>
  <si>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</si>
  <si>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</si>
  <si>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</si>
  <si>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</si>
  <si>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</si>
  <si>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</si>
  <si>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</si>
  <si>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</si>
  <si>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</si>
  <si>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</si>
  <si>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</si>
  <si>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</si>
  <si>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</si>
  <si>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</si>
  <si>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</si>
  <si>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</si>
  <si>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</si>
  <si>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</si>
  <si>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</si>
  <si>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</si>
  <si>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</si>
  <si>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</si>
  <si>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</si>
  <si>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</si>
  <si>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</si>
  <si>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</si>
  <si>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</si>
  <si>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</si>
  <si>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</si>
  <si>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</si>
  <si>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</si>
  <si>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</si>
  <si>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</si>
  <si>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</si>
  <si>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</si>
  <si>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</si>
  <si>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</si>
  <si>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</si>
  <si>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</si>
  <si>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</si>
  <si>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</si>
  <si>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</si>
  <si>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</si>
  <si>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</si>
  <si>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</si>
  <si>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</si>
  <si>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</si>
  <si>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</si>
  <si>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</si>
  <si>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</si>
  <si>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</si>
  <si>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</si>
  <si>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</si>
  <si>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</si>
  <si>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</si>
  <si>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</si>
  <si>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</si>
  <si>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</si>
  <si>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</si>
  <si>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</si>
  <si>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</si>
  <si>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</si>
  <si>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</si>
  <si>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</si>
  <si>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</si>
  <si>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</si>
  <si>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</si>
  <si>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</si>
  <si>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</si>
  <si>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</si>
  <si>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</si>
  <si>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</si>
  <si>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</si>
  <si>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</si>
  <si>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</si>
  <si>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</si>
  <si>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</si>
  <si>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</si>
  <si>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</si>
  <si>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</si>
  <si>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</si>
  <si>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</si>
  <si>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</si>
  <si>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</si>
  <si>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</si>
  <si>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</si>
  <si>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</si>
  <si>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</si>
  <si>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</si>
  <si>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</si>
  <si>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</si>
  <si>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</si>
  <si>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</si>
  <si>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</si>
  <si>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</si>
  <si>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</si>
  <si>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</si>
  <si>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</si>
  <si>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</si>
  <si>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</si>
  <si>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</si>
  <si>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</si>
  <si>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</si>
  <si>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</si>
  <si>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</si>
  <si>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</si>
  <si>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</si>
  <si>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</si>
  <si>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</si>
  <si>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</si>
  <si>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</si>
  <si>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</si>
  <si>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</si>
  <si>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</si>
  <si>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</si>
  <si>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</si>
  <si>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</si>
  <si>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</si>
  <si>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</si>
  <si>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</si>
  <si>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</si>
  <si>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</si>
  <si>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</si>
  <si>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</si>
  <si>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</si>
  <si>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</si>
  <si>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</si>
  <si>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</si>
  <si>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</si>
  <si>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</si>
  <si>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</si>
  <si>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</si>
  <si>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</si>
  <si>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</si>
  <si>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</si>
  <si>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</si>
  <si>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</si>
  <si>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</si>
  <si>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</si>
  <si>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</si>
  <si>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</si>
  <si>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</si>
  <si>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</si>
  <si>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</si>
  <si>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</si>
  <si>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</si>
  <si>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</si>
  <si>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</si>
  <si>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</si>
  <si>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</si>
  <si>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</si>
  <si>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</si>
  <si>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</si>
  <si>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</si>
  <si>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</si>
  <si>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</si>
  <si>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</si>
  <si>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</si>
  <si>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</si>
  <si>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</si>
  <si>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</si>
  <si>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</si>
  <si>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</si>
  <si>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</si>
  <si>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</si>
  <si>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</si>
  <si>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</si>
  <si>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</si>
  <si>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</si>
  <si>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</si>
  <si>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</si>
  <si>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</si>
  <si>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</si>
  <si>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</si>
  <si>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</si>
  <si>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</si>
  <si>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</si>
  <si>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</si>
  <si>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</si>
  <si>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</si>
  <si>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</si>
  <si>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</si>
  <si>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</si>
  <si>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</si>
  <si>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</si>
  <si>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</si>
  <si>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</si>
  <si>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</si>
  <si>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</si>
  <si>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</si>
  <si>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</si>
  <si>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</si>
  <si>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</si>
  <si>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</si>
  <si>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</si>
  <si>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</si>
  <si>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</si>
  <si>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</si>
  <si>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</si>
  <si>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</si>
  <si>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</si>
  <si>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</si>
  <si>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</si>
  <si>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</si>
  <si>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</si>
  <si>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</si>
  <si>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</si>
  <si>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</si>
  <si>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</si>
  <si>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</si>
  <si>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</si>
  <si>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</si>
  <si>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</si>
  <si>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</si>
  <si>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</si>
  <si>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</si>
  <si>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</si>
  <si>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</si>
  <si>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</si>
  <si>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</si>
  <si>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</si>
  <si>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</si>
  <si>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</si>
  <si>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</si>
  <si>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</si>
  <si>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</si>
  <si>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</si>
  <si>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</si>
  <si>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</si>
  <si>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</si>
  <si>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</si>
  <si>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</si>
  <si>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</si>
  <si>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</si>
  <si>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</si>
  <si>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</si>
  <si>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</si>
  <si>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</si>
  <si>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</si>
  <si>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PCM-20251025-00000951</t>
  </si>
  <si>
    <t xml:space="preserve">Critical </t>
  </si>
  <si>
    <t>EM team at site and connect PG//Team disconnect 5g due to load issue</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</si>
  <si>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</si>
  <si>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</si>
  <si>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</si>
  <si>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</si>
  <si>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</si>
  <si>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mlji0094</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</si>
  <si>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</si>
  <si>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</si>
  <si>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</si>
  <si>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</si>
  <si>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</si>
  <si>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</si>
  <si>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PCM-20251025-00001016</t>
  </si>
  <si>
    <t>EM Team on the way ETA: 35 Mins</t>
  </si>
  <si>
    <t>PCM-20251025-00001033</t>
  </si>
  <si>
    <t>Emergency</t>
  </si>
  <si>
    <t>EM Team on the way ETA: 40 Mins</t>
  </si>
  <si>
    <t xml:space="preserve">Site Located In Mozdalifa - No access by car </t>
  </si>
  <si>
    <t>SCECO Blackout Team checking one by one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</si>
</sst>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166"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0" totalsRowShown="0" headerRowDxfId="174" dataDxfId="173" headerRowBorderDxfId="171" tableBorderDxfId="172" totalsRowBorderDxfId="170">
  <autoFilter ref="A1:L6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7" totalsRowShown="0" headerRowDxfId="157" dataDxfId="156" headerRowBorderDxfId="154" tableBorderDxfId="155" totalsRowBorderDxfId="153">
  <autoFilter ref="A1:CJ22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0" totalsRowShown="0" headerRowDxfId="64" dataDxfId="63" headerRowBorderDxfId="61" tableBorderDxfId="62">
  <autoFilter ref="A1:L1120"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3" totalsRowShown="0" headerRowDxfId="48" dataDxfId="47" headerRowBorderDxfId="45" tableBorderDxfId="46" totalsRowBorderDxfId="44">
  <autoFilter ref="A1:L22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4" totalsRowShown="0" headerRowDxfId="31" dataDxfId="30" headerRowBorderDxfId="28" tableBorderDxfId="29">
  <autoFilter ref="A1:L47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6" totalsRowShown="0" headerRowDxfId="15" dataDxfId="14" headerRowBorderDxfId="12" tableBorderDxfId="13">
  <autoFilter ref="A1:L13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0"/>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292.64600046296255</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12.151012037036708</v>
      </c>
      <c r="H3" s="137">
        <v>45943.437442129631</v>
      </c>
      <c r="I3" s="135" t="str">
        <f>IFERROR(VLOOKUP(D3,DB!A:F,6,0),"")</f>
        <v>Generator-SG</v>
      </c>
      <c r="J3" s="135" t="str">
        <f>IFERROR(VLOOKUP(D3,DB!A:G,7,0),"")</f>
        <v>Vandalized</v>
      </c>
      <c r="K3" s="139" t="s">
        <v>39001</v>
      </c>
      <c r="L3" s="140" t="str">
        <f>IFERROR(VLOOKUP(D3,DB!A:I,9,0),"")</f>
        <v>Latis</v>
      </c>
    </row>
    <row r="4" spans="1:15" ht="15" customHeight="1">
      <c r="A4" s="146"/>
      <c r="B4" s="147"/>
      <c r="C4" s="147"/>
      <c r="D4" s="147"/>
      <c r="E4" s="169"/>
      <c r="F4" s="149"/>
      <c r="G4" s="150">
        <f ca="1">IFERROR(NOW()-F4,"")</f>
        <v>45955.594426388889</v>
      </c>
      <c r="H4" s="149"/>
      <c r="I4" s="147" t="str">
        <f>IFERROR(VLOOKUP(D4,DB!A:F,6,0),"")</f>
        <v/>
      </c>
      <c r="J4" s="147" t="str">
        <f>IFERROR(VLOOKUP(D4,DB!A:G,7,0),"")</f>
        <v/>
      </c>
      <c r="K4" s="151"/>
      <c r="L4" s="152" t="str">
        <f>IFERROR(VLOOKUP(D4,DB!A:I,9,0),"")</f>
        <v/>
      </c>
    </row>
    <row r="5" spans="1:15" ht="15" customHeight="1">
      <c r="A5" s="134"/>
      <c r="B5" s="135" t="str">
        <f>IFERROR(VLOOKUP(D5,DB!A:K,11,0),"")</f>
        <v/>
      </c>
      <c r="C5" s="135"/>
      <c r="D5" s="135"/>
      <c r="E5" s="136"/>
      <c r="F5" s="137"/>
      <c r="G5" s="138">
        <f ca="1">IFERROR(NOW()-F5,"")</f>
        <v>45955.594426388889</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45955.594426388889</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45955.594426388889</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45955.594426388889</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45955.594426388889</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45955.594426388889</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45955.594426388889</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45955.594426388889</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45955.594426388889</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45955.594426388889</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45955.594426388889</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45955.594426388889</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45955.594426388889</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45955.594426388889</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45955.594426388889</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45955.594426388889</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45955.594426388889</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45955.594426388889</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45955.594426388889</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45955.594426388889</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45955.594426388889</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45955.594426388889</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45955.594426388889</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45955.594426388889</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45955.594426388889</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45955.594426388889</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45955.594426388889</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45955.594426388889</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45955.594426388889</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45955.594426388889</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45955.594426388889</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45955.594426388889</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45955.594426388889</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45955.594426388889</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45955.594426388889</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45955.594426388889</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45955.594426388889</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45955.594426388889</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45955.594426388889</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45955.594426388889</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45955.594426388889</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45955.594426388889</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45955.594426388889</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45955.594426388889</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45955.594426388889</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45955.594426388889</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45955.594426388889</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45955.594426388889</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45955.594426388889</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45955.594426388889</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45955.594426388889</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45955.594426388889</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45955.594426388889</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45955.594426388889</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45955.594426388889</v>
      </c>
      <c r="H59" s="137"/>
      <c r="I59" s="135" t="str">
        <f>IFERROR(VLOOKUP(D59,DB!A:F,6,0),"")</f>
        <v/>
      </c>
      <c r="J59" s="135" t="str">
        <f>IFERROR(VLOOKUP(D59,DB!A:G,7,0),"")</f>
        <v/>
      </c>
      <c r="K59" s="139"/>
      <c r="L59" s="140" t="str">
        <f>IFERROR(VLOOKUP(D59,DB!A:I,9,0),"")</f>
        <v/>
      </c>
    </row>
    <row r="60" spans="1:12" ht="15" customHeight="1">
      <c r="A60" s="146"/>
      <c r="B60" s="147" t="str">
        <f>IFERROR(VLOOKUP(D60,DB!A:K,11,0),"")</f>
        <v/>
      </c>
      <c r="C60" s="147"/>
      <c r="D60" s="147"/>
      <c r="E60" s="148"/>
      <c r="F60" s="149"/>
      <c r="G60" s="150">
        <f ca="1">IFERROR(NOW()-F60,"")</f>
        <v>45955.594426388889</v>
      </c>
      <c r="H60" s="149"/>
      <c r="I60" s="147" t="str">
        <f>IFERROR(VLOOKUP(D60,DB!A:F,6,0),"")</f>
        <v/>
      </c>
      <c r="J60" s="147" t="str">
        <f>IFERROR(VLOOKUP(D60,DB!A:G,7,0),"")</f>
        <v/>
      </c>
      <c r="K60" s="151"/>
      <c r="L60" s="152" t="str">
        <f>IFERROR(VLOOKUP(D60,DB!A:I,9,0),"")</f>
        <v/>
      </c>
    </row>
  </sheetData>
  <customSheetViews>
    <customSheetView guid="{F6042A99-DD27-4453-835D-0834D95730CC}" filter="1" showAutoFilter="1">
      <pageMargins left="0" right="0" top="0" bottom="0" header="0" footer="0"/>
      <autoFilter ref="B1:M1" xr:uid="{C6566E5A-FDFA-4CDF-A61D-6828331782B9}"/>
    </customSheetView>
  </customSheetViews>
  <dataValidations count="2">
    <dataValidation allowBlank="1" showInputMessage="1" showErrorMessage="1" sqref="E1" xr:uid="{5DBA255D-CDD9-49FB-AD3C-AF70AB4EE696}"/>
    <dataValidation type="list" allowBlank="1" showInputMessage="1" showErrorMessage="1" sqref="E2:E6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7"/>
  <sheetViews>
    <sheetView workbookViewId="0">
      <selection activeCell="A7" sqref="A7:XFD7"/>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130.59458842592721</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11.098650925923721</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45955.594426388889</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45955.594426388889</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45955.594426388889</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45955.594426388889</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45955.594426388889</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45955.594426388889</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45955.594426388889</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45955.594426388889</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45955.594426388889</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45955.594426388889</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45955.594426388889</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45955.594426388889</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45955.594426388889</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45955.594426388889</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45955.594426388889</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45955.594426388889</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45955.594426388889</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45955.594426388889</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45955.594426388889</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45955.594426388889</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45955.594426388889</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45955.594426388889</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45955.594426388889</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45955.594426388889</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ca="1">IFERROR(NOW()-F29,"-")</f>
        <v>45955.594426388889</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8" t="str">
        <f>IFERROR(VLOOKUP(D30,DB!A:K,11,0),"")</f>
        <v/>
      </c>
      <c r="C30" s="18"/>
      <c r="D30" s="18"/>
      <c r="E30" s="115"/>
      <c r="F30" s="116"/>
      <c r="G30" s="117">
        <f ca="1">IFERROR(NOW()-F30,"-")</f>
        <v>45955.594426388889</v>
      </c>
      <c r="H30" s="116"/>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8" t="str">
        <f>IFERROR(VLOOKUP(D31,DB!A:K,11,0),"")</f>
        <v/>
      </c>
      <c r="C31" s="18"/>
      <c r="D31" s="18"/>
      <c r="E31" s="115"/>
      <c r="F31" s="116"/>
      <c r="G31" s="117">
        <f ca="1">IFERROR(NOW()-F31,"-")</f>
        <v>45955.594426388889</v>
      </c>
      <c r="H31" s="116"/>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8" t="str">
        <f>IFERROR(VLOOKUP(D32,DB!A:K,11,0),"")</f>
        <v/>
      </c>
      <c r="C32" s="18"/>
      <c r="D32" s="18"/>
      <c r="E32" s="115"/>
      <c r="F32" s="116"/>
      <c r="G32" s="117">
        <f ca="1">IFERROR(NOW()-F32,"-")</f>
        <v>45955.594426388889</v>
      </c>
      <c r="H32" s="116"/>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row r="33" spans="1:88" ht="31.5" customHeight="1">
      <c r="A33" s="114"/>
      <c r="B33" s="18" t="str">
        <f>IFERROR(VLOOKUP(D33,DB!A:K,11,0),"")</f>
        <v/>
      </c>
      <c r="C33" s="18"/>
      <c r="D33" s="18"/>
      <c r="E33" s="115"/>
      <c r="F33" s="116"/>
      <c r="G33" s="117">
        <f ca="1">IFERROR(NOW()-F33,"-")</f>
        <v>45955.594426388889</v>
      </c>
      <c r="H33" s="116"/>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2"/>
    </row>
    <row r="34" spans="1:88" ht="31.5" customHeight="1">
      <c r="A34" s="114"/>
      <c r="B34" s="18" t="str">
        <f>IFERROR(VLOOKUP(D34,DB!A:K,11,0),"")</f>
        <v/>
      </c>
      <c r="C34" s="18"/>
      <c r="D34" s="18"/>
      <c r="E34" s="115"/>
      <c r="F34" s="116"/>
      <c r="G34" s="117">
        <f ca="1">IFERROR(NOW()-F34,"-")</f>
        <v>45955.594426388889</v>
      </c>
      <c r="H34" s="116"/>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2"/>
    </row>
    <row r="35" spans="1:88" ht="31.5" customHeight="1">
      <c r="A35" s="114"/>
      <c r="B35" s="18" t="str">
        <f>IFERROR(VLOOKUP(D35,DB!A:K,11,0),"")</f>
        <v/>
      </c>
      <c r="C35" s="18"/>
      <c r="D35" s="18"/>
      <c r="E35" s="115"/>
      <c r="F35" s="116"/>
      <c r="G35" s="117">
        <f ca="1">IFERROR(NOW()-F35,"-")</f>
        <v>45955.594426388889</v>
      </c>
      <c r="H35" s="116"/>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2"/>
    </row>
    <row r="36" spans="1:88" ht="31.5" customHeight="1">
      <c r="A36" s="114"/>
      <c r="B36" s="18" t="str">
        <f>IFERROR(VLOOKUP(D36,DB!A:K,11,0),"")</f>
        <v/>
      </c>
      <c r="C36" s="18"/>
      <c r="D36" s="18"/>
      <c r="E36" s="115"/>
      <c r="F36" s="116"/>
      <c r="G36" s="117">
        <f ca="1">IFERROR(NOW()-F36,"-")</f>
        <v>45955.594426388889</v>
      </c>
      <c r="H36" s="116"/>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2"/>
    </row>
    <row r="37" spans="1:88" ht="31.5" customHeight="1">
      <c r="A37" s="114"/>
      <c r="B37" s="18" t="str">
        <f>IFERROR(VLOOKUP(D37,DB!A:K,11,0),"")</f>
        <v/>
      </c>
      <c r="C37" s="18"/>
      <c r="D37" s="18"/>
      <c r="E37" s="115"/>
      <c r="F37" s="116"/>
      <c r="G37" s="117">
        <f ca="1">IFERROR(NOW()-F37,"-")</f>
        <v>45955.594426388889</v>
      </c>
      <c r="H37" s="116"/>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2"/>
    </row>
    <row r="38" spans="1:88" ht="31.5" customHeight="1">
      <c r="A38" s="114"/>
      <c r="B38" s="18" t="str">
        <f>IFERROR(VLOOKUP(D38,DB!A:K,11,0),"")</f>
        <v/>
      </c>
      <c r="C38" s="18"/>
      <c r="D38" s="18"/>
      <c r="E38" s="115"/>
      <c r="F38" s="116"/>
      <c r="G38" s="117">
        <f ca="1">IFERROR(NOW()-F38,"-")</f>
        <v>45955.594426388889</v>
      </c>
      <c r="H38" s="116"/>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2"/>
    </row>
    <row r="39" spans="1:88" ht="31.5" customHeight="1">
      <c r="A39" s="114"/>
      <c r="B39" s="18" t="str">
        <f>IFERROR(VLOOKUP(D39,DB!A:K,11,0),"")</f>
        <v/>
      </c>
      <c r="C39" s="18"/>
      <c r="D39" s="18"/>
      <c r="E39" s="115"/>
      <c r="F39" s="116"/>
      <c r="G39" s="117">
        <f ca="1">IFERROR(NOW()-F39,"-")</f>
        <v>45955.594426388889</v>
      </c>
      <c r="H39" s="116"/>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2"/>
    </row>
    <row r="40" spans="1:88" ht="31.5" customHeight="1">
      <c r="A40" s="114"/>
      <c r="B40" s="18" t="str">
        <f>IFERROR(VLOOKUP(D40,DB!A:K,11,0),"")</f>
        <v/>
      </c>
      <c r="C40" s="18"/>
      <c r="D40" s="18"/>
      <c r="E40" s="115"/>
      <c r="F40" s="116"/>
      <c r="G40" s="117">
        <f ca="1">IFERROR(NOW()-F40,"-")</f>
        <v>45955.594426388889</v>
      </c>
      <c r="H40" s="116"/>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2"/>
    </row>
    <row r="41" spans="1:88" ht="31.5" customHeight="1">
      <c r="A41" s="114"/>
      <c r="B41" s="18" t="str">
        <f>IFERROR(VLOOKUP(D41,DB!A:K,11,0),"")</f>
        <v/>
      </c>
      <c r="C41" s="18"/>
      <c r="D41" s="18"/>
      <c r="E41" s="115"/>
      <c r="F41" s="116"/>
      <c r="G41" s="117">
        <f ca="1">IFERROR(NOW()-F41,"-")</f>
        <v>45955.594426388889</v>
      </c>
      <c r="H41" s="116"/>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2"/>
    </row>
    <row r="42" spans="1:88" ht="31.5" customHeight="1">
      <c r="A42" s="114"/>
      <c r="B42" s="18" t="str">
        <f>IFERROR(VLOOKUP(D42,DB!A:K,11,0),"")</f>
        <v/>
      </c>
      <c r="C42" s="18"/>
      <c r="D42" s="18"/>
      <c r="E42" s="115"/>
      <c r="F42" s="116"/>
      <c r="G42" s="117">
        <f ca="1">IFERROR(NOW()-F42,"-")</f>
        <v>45955.594426388889</v>
      </c>
      <c r="H42" s="116"/>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2"/>
    </row>
    <row r="43" spans="1:88" ht="31.5" customHeight="1">
      <c r="A43" s="114"/>
      <c r="B43" s="18" t="str">
        <f>IFERROR(VLOOKUP(D43,DB!A:K,11,0),"")</f>
        <v/>
      </c>
      <c r="C43" s="18"/>
      <c r="D43" s="18"/>
      <c r="E43" s="115"/>
      <c r="F43" s="116"/>
      <c r="G43" s="117">
        <f ca="1">IFERROR(NOW()-F43,"-")</f>
        <v>45955.594426388889</v>
      </c>
      <c r="H43" s="116"/>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2"/>
    </row>
    <row r="44" spans="1:88" ht="31.5" customHeight="1">
      <c r="A44" s="114"/>
      <c r="B44" s="18" t="str">
        <f>IFERROR(VLOOKUP(D44,DB!A:K,11,0),"")</f>
        <v/>
      </c>
      <c r="C44" s="18"/>
      <c r="D44" s="18"/>
      <c r="E44" s="115"/>
      <c r="F44" s="116"/>
      <c r="G44" s="117">
        <f ca="1">IFERROR(NOW()-F44,"-")</f>
        <v>45955.594426388889</v>
      </c>
      <c r="H44" s="116"/>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2"/>
    </row>
    <row r="45" spans="1:88" ht="31.5" customHeight="1">
      <c r="A45" s="114"/>
      <c r="B45" s="18" t="str">
        <f>IFERROR(VLOOKUP(D45,DB!A:K,11,0),"")</f>
        <v/>
      </c>
      <c r="C45" s="18"/>
      <c r="D45" s="18"/>
      <c r="E45" s="115"/>
      <c r="F45" s="116"/>
      <c r="G45" s="117">
        <f ca="1">IFERROR(NOW()-F45,"-")</f>
        <v>45955.594426388889</v>
      </c>
      <c r="H45" s="116"/>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2"/>
    </row>
    <row r="46" spans="1:88" ht="31.5" customHeight="1">
      <c r="A46" s="114"/>
      <c r="B46" s="18" t="str">
        <f>IFERROR(VLOOKUP(D46,DB!A:K,11,0),"")</f>
        <v/>
      </c>
      <c r="C46" s="18"/>
      <c r="D46" s="18"/>
      <c r="E46" s="115"/>
      <c r="F46" s="116"/>
      <c r="G46" s="117">
        <f ca="1">IFERROR(NOW()-F46,"-")</f>
        <v>45955.594426388889</v>
      </c>
      <c r="H46" s="116"/>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2"/>
    </row>
    <row r="47" spans="1:88" ht="31.5" customHeight="1">
      <c r="A47" s="114"/>
      <c r="B47" s="18" t="str">
        <f>IFERROR(VLOOKUP(D47,DB!A:K,11,0),"")</f>
        <v/>
      </c>
      <c r="C47" s="18"/>
      <c r="D47" s="18"/>
      <c r="E47" s="115"/>
      <c r="F47" s="116"/>
      <c r="G47" s="117">
        <f ca="1">IFERROR(NOW()-F47,"-")</f>
        <v>45955.594426388889</v>
      </c>
      <c r="H47" s="116"/>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2"/>
    </row>
    <row r="48" spans="1:88" ht="31.5" customHeight="1">
      <c r="A48" s="114"/>
      <c r="B48" s="18" t="str">
        <f>IFERROR(VLOOKUP(D48,DB!A:K,11,0),"")</f>
        <v/>
      </c>
      <c r="C48" s="18"/>
      <c r="D48" s="18"/>
      <c r="E48" s="115"/>
      <c r="F48" s="116"/>
      <c r="G48" s="117">
        <f ca="1">IFERROR(NOW()-F48,"-")</f>
        <v>45955.594426388889</v>
      </c>
      <c r="H48" s="116"/>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2"/>
    </row>
    <row r="49" spans="1:88" ht="31.5" customHeight="1">
      <c r="A49" s="114"/>
      <c r="B49" s="18" t="str">
        <f>IFERROR(VLOOKUP(D49,DB!A:K,11,0),"")</f>
        <v/>
      </c>
      <c r="C49" s="18"/>
      <c r="D49" s="18"/>
      <c r="E49" s="115"/>
      <c r="F49" s="116"/>
      <c r="G49" s="117">
        <f ca="1">IFERROR(NOW()-F49,"-")</f>
        <v>45955.594426388889</v>
      </c>
      <c r="H49" s="116"/>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2"/>
    </row>
    <row r="50" spans="1:88" ht="31.5" customHeight="1">
      <c r="A50" s="114"/>
      <c r="B50" s="18" t="str">
        <f>IFERROR(VLOOKUP(D50,DB!A:K,11,0),"")</f>
        <v/>
      </c>
      <c r="C50" s="18"/>
      <c r="D50" s="18"/>
      <c r="E50" s="115"/>
      <c r="F50" s="116"/>
      <c r="G50" s="117">
        <f ca="1">IFERROR(NOW()-F50,"-")</f>
        <v>45955.594426388889</v>
      </c>
      <c r="H50" s="116"/>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2"/>
    </row>
    <row r="51" spans="1:88" ht="31.5" customHeight="1">
      <c r="A51" s="114"/>
      <c r="B51" s="18" t="str">
        <f>IFERROR(VLOOKUP(D51,DB!A:K,11,0),"")</f>
        <v/>
      </c>
      <c r="C51" s="18"/>
      <c r="D51" s="18"/>
      <c r="E51" s="115"/>
      <c r="F51" s="116"/>
      <c r="G51" s="117">
        <f ca="1">IFERROR(NOW()-F51,"-")</f>
        <v>45955.594426388889</v>
      </c>
      <c r="H51" s="116"/>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2"/>
    </row>
    <row r="52" spans="1:88" ht="31.5" customHeight="1">
      <c r="A52" s="114"/>
      <c r="B52" s="18" t="str">
        <f>IFERROR(VLOOKUP(D52,DB!A:K,11,0),"")</f>
        <v/>
      </c>
      <c r="C52" s="18"/>
      <c r="D52" s="18"/>
      <c r="E52" s="115"/>
      <c r="F52" s="116"/>
      <c r="G52" s="117">
        <f ca="1">IFERROR(NOW()-F52,"-")</f>
        <v>45955.594426388889</v>
      </c>
      <c r="H52" s="116"/>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2"/>
    </row>
    <row r="53" spans="1:88" ht="31.5" customHeight="1">
      <c r="A53" s="114"/>
      <c r="B53" s="18" t="str">
        <f>IFERROR(VLOOKUP(D53,DB!A:K,11,0),"")</f>
        <v/>
      </c>
      <c r="C53" s="18"/>
      <c r="D53" s="18"/>
      <c r="E53" s="115"/>
      <c r="F53" s="116"/>
      <c r="G53" s="117">
        <f ca="1">IFERROR(NOW()-F53,"-")</f>
        <v>45955.594426388889</v>
      </c>
      <c r="H53" s="116"/>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2"/>
    </row>
    <row r="54" spans="1:88" ht="31.5" customHeight="1">
      <c r="A54" s="114"/>
      <c r="B54" s="18" t="str">
        <f>IFERROR(VLOOKUP(D54,DB!A:K,11,0),"")</f>
        <v/>
      </c>
      <c r="C54" s="18"/>
      <c r="D54" s="18"/>
      <c r="E54" s="115"/>
      <c r="F54" s="116"/>
      <c r="G54" s="117">
        <f ca="1">IFERROR(NOW()-F54,"-")</f>
        <v>45955.594426388889</v>
      </c>
      <c r="H54" s="116"/>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2"/>
    </row>
    <row r="55" spans="1:88" ht="31.5" customHeight="1">
      <c r="A55" s="114"/>
      <c r="B55" s="18" t="str">
        <f>IFERROR(VLOOKUP(D55,DB!A:K,11,0),"")</f>
        <v/>
      </c>
      <c r="C55" s="18"/>
      <c r="D55" s="18"/>
      <c r="E55" s="115"/>
      <c r="F55" s="116"/>
      <c r="G55" s="117">
        <f ca="1">IFERROR(NOW()-F55,"-")</f>
        <v>45955.594426388889</v>
      </c>
      <c r="H55" s="116"/>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2"/>
    </row>
    <row r="56" spans="1:88" ht="31.5" customHeight="1">
      <c r="A56" s="114"/>
      <c r="B56" s="18" t="str">
        <f>IFERROR(VLOOKUP(D56,DB!A:K,11,0),"")</f>
        <v/>
      </c>
      <c r="C56" s="18"/>
      <c r="D56" s="18"/>
      <c r="E56" s="115"/>
      <c r="F56" s="116"/>
      <c r="G56" s="117">
        <f ca="1">IFERROR(NOW()-F56,"-")</f>
        <v>45955.594426388889</v>
      </c>
      <c r="H56" s="116"/>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2"/>
    </row>
    <row r="57" spans="1:88" ht="31.5" customHeight="1">
      <c r="A57" s="114"/>
      <c r="B57" s="18" t="str">
        <f>IFERROR(VLOOKUP(D57,DB!A:K,11,0),"")</f>
        <v/>
      </c>
      <c r="C57" s="18"/>
      <c r="D57" s="18"/>
      <c r="E57" s="115"/>
      <c r="F57" s="116"/>
      <c r="G57" s="117">
        <f ca="1">IFERROR(NOW()-F57,"-")</f>
        <v>45955.594426388889</v>
      </c>
      <c r="H57" s="116"/>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2"/>
    </row>
    <row r="58" spans="1:88" ht="31.5" customHeight="1">
      <c r="A58" s="114"/>
      <c r="B58" s="18" t="str">
        <f>IFERROR(VLOOKUP(D58,DB!A:K,11,0),"")</f>
        <v/>
      </c>
      <c r="C58" s="18"/>
      <c r="D58" s="18"/>
      <c r="E58" s="115"/>
      <c r="F58" s="116"/>
      <c r="G58" s="117">
        <f ca="1">IFERROR(NOW()-F58,"-")</f>
        <v>45955.594426388889</v>
      </c>
      <c r="H58" s="116"/>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2"/>
    </row>
    <row r="59" spans="1:88" ht="31.5" customHeight="1">
      <c r="A59" s="114"/>
      <c r="B59" s="18" t="str">
        <f>IFERROR(VLOOKUP(D59,DB!A:K,11,0),"")</f>
        <v/>
      </c>
      <c r="C59" s="18"/>
      <c r="D59" s="18"/>
      <c r="E59" s="115"/>
      <c r="F59" s="116"/>
      <c r="G59" s="117">
        <f ca="1">IFERROR(NOW()-F59,"-")</f>
        <v>45955.594426388889</v>
      </c>
      <c r="H59" s="116"/>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2"/>
    </row>
    <row r="60" spans="1:88" ht="31.5" customHeight="1">
      <c r="A60" s="114"/>
      <c r="B60" s="18" t="str">
        <f>IFERROR(VLOOKUP(D60,DB!A:K,11,0),"")</f>
        <v/>
      </c>
      <c r="C60" s="18"/>
      <c r="D60" s="18"/>
      <c r="E60" s="115"/>
      <c r="F60" s="116"/>
      <c r="G60" s="117">
        <f ca="1">IFERROR(NOW()-F60,"-")</f>
        <v>45955.594426388889</v>
      </c>
      <c r="H60" s="116"/>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2"/>
    </row>
    <row r="61" spans="1:88" ht="31.5" customHeight="1">
      <c r="A61" s="114"/>
      <c r="B61" s="18" t="str">
        <f>IFERROR(VLOOKUP(D61,DB!A:K,11,0),"")</f>
        <v/>
      </c>
      <c r="C61" s="18"/>
      <c r="D61" s="18"/>
      <c r="E61" s="115"/>
      <c r="F61" s="116"/>
      <c r="G61" s="117">
        <f ca="1">IFERROR(NOW()-F61,"-")</f>
        <v>45955.594426388889</v>
      </c>
      <c r="H61" s="116"/>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2"/>
    </row>
    <row r="62" spans="1:88" ht="31.5" customHeight="1">
      <c r="A62" s="114"/>
      <c r="B62" s="18" t="str">
        <f>IFERROR(VLOOKUP(D62,DB!A:K,11,0),"")</f>
        <v/>
      </c>
      <c r="C62" s="18"/>
      <c r="D62" s="18"/>
      <c r="E62" s="115"/>
      <c r="F62" s="116"/>
      <c r="G62" s="117">
        <f ca="1">IFERROR(NOW()-F62,"-")</f>
        <v>45955.594426388889</v>
      </c>
      <c r="H62" s="116"/>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2"/>
    </row>
    <row r="63" spans="1:88" ht="31.5" customHeight="1">
      <c r="A63" s="114"/>
      <c r="B63" s="18" t="str">
        <f>IFERROR(VLOOKUP(D63,DB!A:K,11,0),"")</f>
        <v/>
      </c>
      <c r="C63" s="18"/>
      <c r="D63" s="18"/>
      <c r="E63" s="115"/>
      <c r="F63" s="116"/>
      <c r="G63" s="117">
        <f ca="1">IFERROR(NOW()-F63,"-")</f>
        <v>45955.594426388889</v>
      </c>
      <c r="H63" s="116"/>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2"/>
    </row>
    <row r="64" spans="1:88" ht="31.5" customHeight="1">
      <c r="A64" s="114"/>
      <c r="B64" s="18" t="str">
        <f>IFERROR(VLOOKUP(D64,DB!A:K,11,0),"")</f>
        <v/>
      </c>
      <c r="C64" s="18"/>
      <c r="D64" s="18"/>
      <c r="E64" s="115"/>
      <c r="F64" s="116"/>
      <c r="G64" s="117">
        <f ca="1">IFERROR(NOW()-F64,"-")</f>
        <v>45955.594426388889</v>
      </c>
      <c r="H64" s="116"/>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2"/>
    </row>
    <row r="65" spans="1:88" ht="31.5" customHeight="1">
      <c r="A65" s="114"/>
      <c r="B65" s="18" t="str">
        <f>IFERROR(VLOOKUP(D65,DB!A:K,11,0),"")</f>
        <v/>
      </c>
      <c r="C65" s="18"/>
      <c r="D65" s="18"/>
      <c r="E65" s="115"/>
      <c r="F65" s="116"/>
      <c r="G65" s="117">
        <f ca="1">IFERROR(NOW()-F65,"-")</f>
        <v>45955.594426388889</v>
      </c>
      <c r="H65" s="116"/>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2"/>
    </row>
    <row r="66" spans="1:88" ht="31.5" customHeight="1">
      <c r="A66" s="114"/>
      <c r="B66" s="18" t="str">
        <f>IFERROR(VLOOKUP(D66,DB!A:K,11,0),"")</f>
        <v/>
      </c>
      <c r="C66" s="18"/>
      <c r="D66" s="18"/>
      <c r="E66" s="115"/>
      <c r="F66" s="116"/>
      <c r="G66" s="117">
        <f ca="1">IFERROR(NOW()-F66,"-")</f>
        <v>45955.594426388889</v>
      </c>
      <c r="H66" s="116"/>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2"/>
    </row>
    <row r="67" spans="1:88" ht="31.5" customHeight="1">
      <c r="A67" s="114"/>
      <c r="B67" s="18" t="str">
        <f>IFERROR(VLOOKUP(D67,DB!A:K,11,0),"")</f>
        <v/>
      </c>
      <c r="C67" s="18"/>
      <c r="D67" s="18"/>
      <c r="E67" s="115"/>
      <c r="F67" s="116"/>
      <c r="G67" s="117">
        <f ca="1">IFERROR(NOW()-F67,"-")</f>
        <v>45955.594426388889</v>
      </c>
      <c r="H67" s="116"/>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2"/>
    </row>
    <row r="68" spans="1:88" ht="31.5" customHeight="1">
      <c r="A68" s="114"/>
      <c r="B68" s="18" t="str">
        <f>IFERROR(VLOOKUP(D68,DB!A:K,11,0),"")</f>
        <v/>
      </c>
      <c r="C68" s="18"/>
      <c r="D68" s="18"/>
      <c r="E68" s="115"/>
      <c r="F68" s="116"/>
      <c r="G68" s="117">
        <f ca="1">IFERROR(NOW()-F68,"-")</f>
        <v>45955.594426388889</v>
      </c>
      <c r="H68" s="116"/>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2"/>
    </row>
    <row r="69" spans="1:88" ht="31.5" customHeight="1">
      <c r="A69" s="114"/>
      <c r="B69" s="18" t="str">
        <f>IFERROR(VLOOKUP(D69,DB!A:K,11,0),"")</f>
        <v/>
      </c>
      <c r="C69" s="18"/>
      <c r="D69" s="18"/>
      <c r="E69" s="115"/>
      <c r="F69" s="116"/>
      <c r="G69" s="117">
        <f ca="1">IFERROR(NOW()-F69,"-")</f>
        <v>45955.594426388889</v>
      </c>
      <c r="H69" s="116"/>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2"/>
    </row>
    <row r="70" spans="1:88" ht="31.5" customHeight="1">
      <c r="A70" s="114"/>
      <c r="B70" s="18" t="str">
        <f>IFERROR(VLOOKUP(D70,DB!A:K,11,0),"")</f>
        <v/>
      </c>
      <c r="C70" s="18"/>
      <c r="D70" s="18"/>
      <c r="E70" s="115"/>
      <c r="F70" s="116"/>
      <c r="G70" s="117">
        <f ca="1">IFERROR(NOW()-F70,"-")</f>
        <v>45955.594426388889</v>
      </c>
      <c r="H70" s="116"/>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2"/>
    </row>
    <row r="71" spans="1:88" ht="31.5" customHeight="1">
      <c r="A71" s="114"/>
      <c r="B71" s="18" t="str">
        <f>IFERROR(VLOOKUP(D71,DB!A:K,11,0),"")</f>
        <v/>
      </c>
      <c r="C71" s="18"/>
      <c r="D71" s="18"/>
      <c r="E71" s="115"/>
      <c r="F71" s="116"/>
      <c r="G71" s="117">
        <f ca="1">IFERROR(NOW()-F71,"-")</f>
        <v>45955.594426388889</v>
      </c>
      <c r="H71" s="116"/>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2"/>
    </row>
    <row r="72" spans="1:88" ht="31.5" customHeight="1">
      <c r="A72" s="114"/>
      <c r="B72" s="18" t="str">
        <f>IFERROR(VLOOKUP(D72,DB!A:K,11,0),"")</f>
        <v/>
      </c>
      <c r="C72" s="18"/>
      <c r="D72" s="18"/>
      <c r="E72" s="115"/>
      <c r="F72" s="116"/>
      <c r="G72" s="117">
        <f ca="1">IFERROR(NOW()-F72,"-")</f>
        <v>45955.594426388889</v>
      </c>
      <c r="H72" s="116"/>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2"/>
    </row>
    <row r="73" spans="1:88" ht="31.5" customHeight="1">
      <c r="A73" s="114"/>
      <c r="B73" s="18" t="str">
        <f>IFERROR(VLOOKUP(D73,DB!A:K,11,0),"")</f>
        <v/>
      </c>
      <c r="C73" s="18"/>
      <c r="D73" s="18"/>
      <c r="E73" s="115"/>
      <c r="F73" s="116"/>
      <c r="G73" s="117">
        <f ca="1">IFERROR(NOW()-F73,"-")</f>
        <v>45955.594426388889</v>
      </c>
      <c r="H73" s="116"/>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2"/>
    </row>
    <row r="74" spans="1:88" ht="31.5" customHeight="1">
      <c r="A74" s="114"/>
      <c r="B74" s="18" t="str">
        <f>IFERROR(VLOOKUP(D74,DB!A:K,11,0),"")</f>
        <v/>
      </c>
      <c r="C74" s="18"/>
      <c r="D74" s="18"/>
      <c r="E74" s="115"/>
      <c r="F74" s="116"/>
      <c r="G74" s="117">
        <f ca="1">IFERROR(NOW()-F74,"-")</f>
        <v>45955.594426388889</v>
      </c>
      <c r="H74" s="116"/>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2"/>
    </row>
    <row r="75" spans="1:88" ht="31.5" customHeight="1">
      <c r="A75" s="114"/>
      <c r="B75" s="18" t="str">
        <f>IFERROR(VLOOKUP(D75,DB!A:K,11,0),"")</f>
        <v/>
      </c>
      <c r="C75" s="18"/>
      <c r="D75" s="18"/>
      <c r="E75" s="115"/>
      <c r="F75" s="116"/>
      <c r="G75" s="117">
        <f ca="1">IFERROR(NOW()-F75,"-")</f>
        <v>45955.594426388889</v>
      </c>
      <c r="H75" s="116"/>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2"/>
    </row>
    <row r="76" spans="1:88" ht="31.5" customHeight="1">
      <c r="A76" s="114"/>
      <c r="B76" s="18" t="str">
        <f>IFERROR(VLOOKUP(D76,DB!A:K,11,0),"")</f>
        <v/>
      </c>
      <c r="C76" s="18"/>
      <c r="D76" s="18"/>
      <c r="E76" s="115"/>
      <c r="F76" s="116"/>
      <c r="G76" s="117">
        <f ca="1">IFERROR(NOW()-F76,"-")</f>
        <v>45955.594426388889</v>
      </c>
      <c r="H76" s="116"/>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2"/>
    </row>
    <row r="77" spans="1:88" ht="31.5" customHeight="1">
      <c r="A77" s="114"/>
      <c r="B77" s="18" t="str">
        <f>IFERROR(VLOOKUP(D77,DB!A:K,11,0),"")</f>
        <v/>
      </c>
      <c r="C77" s="18"/>
      <c r="D77" s="18"/>
      <c r="E77" s="115"/>
      <c r="F77" s="116"/>
      <c r="G77" s="117">
        <f ca="1">IFERROR(NOW()-F77,"-")</f>
        <v>45955.594426388889</v>
      </c>
      <c r="H77" s="116"/>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2"/>
    </row>
    <row r="78" spans="1:88" ht="31.5" customHeight="1">
      <c r="A78" s="114"/>
      <c r="B78" s="18" t="str">
        <f>IFERROR(VLOOKUP(D78,DB!A:K,11,0),"")</f>
        <v/>
      </c>
      <c r="C78" s="18"/>
      <c r="D78" s="18"/>
      <c r="E78" s="115"/>
      <c r="F78" s="116"/>
      <c r="G78" s="117">
        <f ca="1">IFERROR(NOW()-F78,"-")</f>
        <v>45955.594426388889</v>
      </c>
      <c r="H78" s="116"/>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2"/>
    </row>
    <row r="79" spans="1:88" ht="31.5" customHeight="1">
      <c r="A79" s="114"/>
      <c r="B79" s="18" t="str">
        <f>IFERROR(VLOOKUP(D79,DB!A:K,11,0),"")</f>
        <v/>
      </c>
      <c r="C79" s="18"/>
      <c r="D79" s="18"/>
      <c r="E79" s="115"/>
      <c r="F79" s="116"/>
      <c r="G79" s="117">
        <f ca="1">IFERROR(NOW()-F79,"-")</f>
        <v>45955.594426388889</v>
      </c>
      <c r="H79" s="116"/>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2"/>
    </row>
    <row r="80" spans="1:88" ht="31.5" customHeight="1">
      <c r="A80" s="114"/>
      <c r="B80" s="18" t="str">
        <f>IFERROR(VLOOKUP(D80,DB!A:K,11,0),"")</f>
        <v/>
      </c>
      <c r="C80" s="18"/>
      <c r="D80" s="18"/>
      <c r="E80" s="115"/>
      <c r="F80" s="116"/>
      <c r="G80" s="117">
        <f ca="1">IFERROR(NOW()-F80,"-")</f>
        <v>45955.594426388889</v>
      </c>
      <c r="H80" s="116"/>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2"/>
    </row>
    <row r="81" spans="1:88" ht="31.5" customHeight="1">
      <c r="A81" s="114"/>
      <c r="B81" s="18" t="str">
        <f>IFERROR(VLOOKUP(D81,DB!A:K,11,0),"")</f>
        <v/>
      </c>
      <c r="C81" s="18"/>
      <c r="D81" s="18"/>
      <c r="E81" s="115"/>
      <c r="F81" s="116"/>
      <c r="G81" s="117">
        <f ca="1">IFERROR(NOW()-F81,"-")</f>
        <v>45955.594426388889</v>
      </c>
      <c r="H81" s="116"/>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2"/>
    </row>
    <row r="82" spans="1:88" ht="31.5" customHeight="1">
      <c r="A82" s="114"/>
      <c r="B82" s="18" t="str">
        <f>IFERROR(VLOOKUP(D82,DB!A:K,11,0),"")</f>
        <v/>
      </c>
      <c r="C82" s="18"/>
      <c r="D82" s="18"/>
      <c r="E82" s="115"/>
      <c r="F82" s="116"/>
      <c r="G82" s="117">
        <f ca="1">IFERROR(NOW()-F82,"-")</f>
        <v>45955.594426388889</v>
      </c>
      <c r="H82" s="116"/>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2"/>
    </row>
    <row r="83" spans="1:88" ht="31.5" customHeight="1">
      <c r="A83" s="162"/>
      <c r="B83" s="163" t="str">
        <f>IFERROR(VLOOKUP(D83,DB!A:K,11,0),"")</f>
        <v/>
      </c>
      <c r="C83" s="163"/>
      <c r="D83" s="163"/>
      <c r="E83" s="164"/>
      <c r="F83" s="165"/>
      <c r="G83" s="166">
        <f ca="1">IFERROR(NOW()-F83,"-")</f>
        <v>45955.594426388889</v>
      </c>
      <c r="H83" s="165"/>
      <c r="I83" s="163" t="str">
        <f>IFERROR(VLOOKUP(D83,DB!A:F,6,0),"")</f>
        <v/>
      </c>
      <c r="J83" s="163" t="str">
        <f>IFERROR(VLOOKUP(D83,DB!A:G,7,0),"")</f>
        <v/>
      </c>
      <c r="K83" s="167"/>
      <c r="L83" s="163" t="str">
        <f>IFERROR(VLOOKUP(D83,DB!A:I,9,0),"")</f>
        <v/>
      </c>
      <c r="M83" s="163"/>
      <c r="N83" s="163"/>
      <c r="O83" s="163"/>
      <c r="P83" s="163"/>
      <c r="Q83" s="163"/>
      <c r="R83" s="163"/>
      <c r="S83" s="163"/>
      <c r="T83" s="163"/>
      <c r="U83" s="163"/>
      <c r="V83" s="163"/>
      <c r="W83" s="163"/>
      <c r="X83" s="163"/>
      <c r="Y83" s="163"/>
      <c r="Z83" s="163"/>
      <c r="AA83" s="163"/>
      <c r="AB83" s="163"/>
      <c r="AC83" s="163"/>
      <c r="AD83" s="163"/>
      <c r="AE83" s="163"/>
      <c r="AF83" s="163"/>
      <c r="AG83" s="163"/>
      <c r="AH83" s="163"/>
      <c r="AI83" s="163"/>
      <c r="AJ83" s="163"/>
      <c r="AK83" s="163"/>
      <c r="AL83" s="163"/>
      <c r="AM83" s="163"/>
      <c r="AN83" s="163"/>
      <c r="AO83" s="163"/>
      <c r="AP83" s="163"/>
      <c r="AQ83" s="163"/>
      <c r="AR83" s="163"/>
      <c r="AS83" s="163"/>
      <c r="AT83" s="163"/>
      <c r="AU83" s="163"/>
      <c r="AV83" s="163"/>
      <c r="AW83" s="163"/>
      <c r="AX83" s="163"/>
      <c r="AY83" s="163"/>
      <c r="AZ83" s="163"/>
      <c r="BA83" s="163"/>
      <c r="BB83" s="163"/>
      <c r="BC83" s="163"/>
      <c r="BD83" s="163"/>
      <c r="BE83" s="163"/>
      <c r="BF83" s="163"/>
      <c r="BG83" s="163"/>
      <c r="BH83" s="163"/>
      <c r="BI83" s="163"/>
      <c r="BJ83" s="163"/>
      <c r="BK83" s="163"/>
      <c r="BL83" s="163"/>
      <c r="BM83" s="163"/>
      <c r="BN83" s="163"/>
      <c r="BO83" s="163"/>
      <c r="BP83" s="163"/>
      <c r="BQ83" s="163"/>
      <c r="BR83" s="163"/>
      <c r="BS83" s="163"/>
      <c r="BT83" s="163"/>
      <c r="BU83" s="163"/>
      <c r="BV83" s="163"/>
      <c r="BW83" s="163"/>
      <c r="BX83" s="163"/>
      <c r="BY83" s="163"/>
      <c r="BZ83" s="163"/>
      <c r="CA83" s="163"/>
      <c r="CB83" s="163"/>
      <c r="CC83" s="163"/>
      <c r="CD83" s="163"/>
      <c r="CE83" s="163"/>
      <c r="CF83" s="163"/>
      <c r="CG83" s="163"/>
      <c r="CH83" s="163"/>
      <c r="CI83" s="163"/>
      <c r="CJ83" s="168"/>
    </row>
    <row r="84" spans="1:88" ht="31.5" customHeight="1">
      <c r="A84" s="114"/>
      <c r="B84" s="18" t="str">
        <f>IFERROR(VLOOKUP(D84,DB!A:K,11,0),"")</f>
        <v/>
      </c>
      <c r="C84" s="18"/>
      <c r="D84" s="18"/>
      <c r="E84" s="115"/>
      <c r="F84" s="116"/>
      <c r="G84" s="117">
        <f ca="1">IFERROR(NOW()-F84,"-")</f>
        <v>45955.594426388889</v>
      </c>
      <c r="H84" s="116"/>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2"/>
    </row>
    <row r="85" spans="1:88" ht="31.5" customHeight="1">
      <c r="A85" s="114"/>
      <c r="B85" s="18" t="str">
        <f>IFERROR(VLOOKUP(D85,DB!A:K,11,0),"")</f>
        <v/>
      </c>
      <c r="C85" s="18"/>
      <c r="D85" s="18"/>
      <c r="E85" s="115"/>
      <c r="F85" s="116"/>
      <c r="G85" s="117">
        <f ca="1">IFERROR(NOW()-F85,"-")</f>
        <v>45955.594426388889</v>
      </c>
      <c r="H85" s="116"/>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2"/>
    </row>
    <row r="86" spans="1:88" ht="31.5" customHeight="1">
      <c r="A86" s="114"/>
      <c r="B86" s="18" t="str">
        <f>IFERROR(VLOOKUP(D86,DB!A:K,11,0),"")</f>
        <v/>
      </c>
      <c r="C86" s="18"/>
      <c r="D86" s="18"/>
      <c r="E86" s="115"/>
      <c r="F86" s="116"/>
      <c r="G86" s="117">
        <f ca="1">IFERROR(NOW()-F86,"-")</f>
        <v>45955.594426388889</v>
      </c>
      <c r="H86" s="116"/>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2"/>
    </row>
    <row r="87" spans="1:88" ht="31.5" customHeight="1">
      <c r="A87" s="114"/>
      <c r="B87" s="18" t="str">
        <f>IFERROR(VLOOKUP(D87,DB!A:K,11,0),"")</f>
        <v/>
      </c>
      <c r="C87" s="18"/>
      <c r="D87" s="18"/>
      <c r="E87" s="115"/>
      <c r="F87" s="116"/>
      <c r="G87" s="117">
        <f ca="1">IFERROR(NOW()-F87,"-")</f>
        <v>45955.594426388889</v>
      </c>
      <c r="H87" s="116"/>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2"/>
    </row>
    <row r="88" spans="1:88" ht="31.5" customHeight="1">
      <c r="A88" s="114"/>
      <c r="B88" s="18" t="str">
        <f>IFERROR(VLOOKUP(D88,DB!A:K,11,0),"")</f>
        <v/>
      </c>
      <c r="C88" s="18"/>
      <c r="D88" s="18"/>
      <c r="E88" s="115"/>
      <c r="F88" s="116"/>
      <c r="G88" s="117">
        <f ca="1">IFERROR(NOW()-F88,"-")</f>
        <v>45955.594426388889</v>
      </c>
      <c r="H88" s="116"/>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2"/>
    </row>
    <row r="89" spans="1:88" ht="31.5" customHeight="1">
      <c r="A89" s="114"/>
      <c r="B89" s="18" t="str">
        <f>IFERROR(VLOOKUP(D89,DB!A:K,11,0),"")</f>
        <v/>
      </c>
      <c r="C89" s="18"/>
      <c r="D89" s="18"/>
      <c r="E89" s="115"/>
      <c r="F89" s="116"/>
      <c r="G89" s="117">
        <f ca="1">IFERROR(NOW()-F89,"-")</f>
        <v>45955.594426388889</v>
      </c>
      <c r="H89" s="116"/>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2"/>
    </row>
    <row r="90" spans="1:88" ht="31.5" customHeight="1">
      <c r="A90" s="114"/>
      <c r="B90" s="18" t="str">
        <f>IFERROR(VLOOKUP(D90,DB!A:K,11,0),"")</f>
        <v/>
      </c>
      <c r="C90" s="18"/>
      <c r="D90" s="18"/>
      <c r="E90" s="115"/>
      <c r="F90" s="116"/>
      <c r="G90" s="117">
        <f ca="1">IFERROR(NOW()-F90,"-")</f>
        <v>45955.594426388889</v>
      </c>
      <c r="H90" s="116"/>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2"/>
    </row>
    <row r="91" spans="1:88" ht="31.5" customHeight="1">
      <c r="A91" s="114"/>
      <c r="B91" s="18" t="str">
        <f>IFERROR(VLOOKUP(D91,DB!A:K,11,0),"")</f>
        <v/>
      </c>
      <c r="C91" s="18"/>
      <c r="D91" s="18"/>
      <c r="E91" s="115"/>
      <c r="F91" s="116"/>
      <c r="G91" s="117">
        <f ca="1">IFERROR(NOW()-F91,"-")</f>
        <v>45955.594426388889</v>
      </c>
      <c r="H91" s="116"/>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2"/>
    </row>
    <row r="92" spans="1:88" ht="31.5" customHeight="1">
      <c r="A92" s="114"/>
      <c r="B92" s="18" t="str">
        <f>IFERROR(VLOOKUP(D92,DB!A:K,11,0),"")</f>
        <v/>
      </c>
      <c r="C92" s="18"/>
      <c r="D92" s="18"/>
      <c r="E92" s="115"/>
      <c r="F92" s="116"/>
      <c r="G92" s="117">
        <f ca="1">IFERROR(NOW()-F92,"-")</f>
        <v>45955.594426388889</v>
      </c>
      <c r="H92" s="116"/>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2"/>
    </row>
    <row r="93" spans="1:88" ht="31.5" customHeight="1">
      <c r="A93" s="114"/>
      <c r="B93" s="18" t="str">
        <f>IFERROR(VLOOKUP(D93,DB!A:K,11,0),"")</f>
        <v/>
      </c>
      <c r="C93" s="18"/>
      <c r="D93" s="18"/>
      <c r="E93" s="115"/>
      <c r="F93" s="116"/>
      <c r="G93" s="117">
        <f ca="1">IFERROR(NOW()-F93,"-")</f>
        <v>45955.594426388889</v>
      </c>
      <c r="H93" s="116"/>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2"/>
    </row>
    <row r="94" spans="1:88" ht="31.5" customHeight="1">
      <c r="A94" s="114"/>
      <c r="B94" s="18" t="str">
        <f>IFERROR(VLOOKUP(D94,DB!A:K,11,0),"")</f>
        <v/>
      </c>
      <c r="C94" s="18"/>
      <c r="D94" s="18"/>
      <c r="E94" s="115"/>
      <c r="F94" s="116"/>
      <c r="G94" s="117">
        <f ca="1">IFERROR(NOW()-F94,"-")</f>
        <v>45955.594426388889</v>
      </c>
      <c r="H94" s="116"/>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2"/>
    </row>
    <row r="95" spans="1:88" ht="31.5" customHeight="1">
      <c r="A95" s="114"/>
      <c r="B95" s="18" t="str">
        <f>IFERROR(VLOOKUP(D95,DB!A:K,11,0),"")</f>
        <v/>
      </c>
      <c r="C95" s="18"/>
      <c r="D95" s="18"/>
      <c r="E95" s="115"/>
      <c r="F95" s="116"/>
      <c r="G95" s="117">
        <f ca="1">IFERROR(NOW()-F95,"-")</f>
        <v>45955.594426388889</v>
      </c>
      <c r="H95" s="116"/>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2"/>
    </row>
    <row r="96" spans="1:88" ht="31.5" customHeight="1">
      <c r="A96" s="114"/>
      <c r="B96" s="18" t="str">
        <f>IFERROR(VLOOKUP(D96,DB!A:K,11,0),"")</f>
        <v/>
      </c>
      <c r="C96" s="18"/>
      <c r="D96" s="18"/>
      <c r="E96" s="115"/>
      <c r="F96" s="116"/>
      <c r="G96" s="117">
        <f ca="1">IFERROR(NOW()-F96,"-")</f>
        <v>45955.594426388889</v>
      </c>
      <c r="H96" s="116"/>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2"/>
    </row>
    <row r="97" spans="1:88" ht="31.5" customHeight="1">
      <c r="A97" s="114"/>
      <c r="B97" s="18" t="str">
        <f>IFERROR(VLOOKUP(D97,DB!A:K,11,0),"")</f>
        <v/>
      </c>
      <c r="C97" s="18"/>
      <c r="D97" s="18"/>
      <c r="E97" s="115"/>
      <c r="F97" s="116"/>
      <c r="G97" s="117">
        <f ca="1">IFERROR(NOW()-F97,"-")</f>
        <v>45955.594426388889</v>
      </c>
      <c r="H97" s="116"/>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2"/>
    </row>
    <row r="98" spans="1:88" ht="31.5" customHeight="1">
      <c r="A98" s="114"/>
      <c r="B98" s="18" t="str">
        <f>IFERROR(VLOOKUP(D98,DB!A:K,11,0),"")</f>
        <v/>
      </c>
      <c r="C98" s="18"/>
      <c r="D98" s="18"/>
      <c r="E98" s="115"/>
      <c r="F98" s="116"/>
      <c r="G98" s="117">
        <f ca="1">IFERROR(NOW()-F98,"-")</f>
        <v>45955.594426388889</v>
      </c>
      <c r="H98" s="116"/>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2"/>
    </row>
    <row r="99" spans="1:88" ht="31.5" customHeight="1">
      <c r="A99" s="114"/>
      <c r="B99" s="18" t="str">
        <f>IFERROR(VLOOKUP(D99,DB!A:K,11,0),"")</f>
        <v/>
      </c>
      <c r="C99" s="18"/>
      <c r="D99" s="18"/>
      <c r="E99" s="115"/>
      <c r="F99" s="116"/>
      <c r="G99" s="117">
        <f ca="1">IFERROR(NOW()-F99,"-")</f>
        <v>45955.594426388889</v>
      </c>
      <c r="H99" s="116"/>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2"/>
    </row>
    <row r="100" spans="1:88" ht="31.5" customHeight="1">
      <c r="A100" s="114"/>
      <c r="B100" s="18" t="str">
        <f>IFERROR(VLOOKUP(D100,DB!A:K,11,0),"")</f>
        <v/>
      </c>
      <c r="C100" s="18"/>
      <c r="D100" s="18"/>
      <c r="E100" s="115"/>
      <c r="F100" s="116"/>
      <c r="G100" s="117">
        <f ca="1">IFERROR(NOW()-F100,"-")</f>
        <v>45955.594426388889</v>
      </c>
      <c r="H100" s="116"/>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2"/>
    </row>
    <row r="101" spans="1:88" ht="31.5" customHeight="1">
      <c r="A101" s="114"/>
      <c r="B101" s="18" t="str">
        <f>IFERROR(VLOOKUP(D101,DB!A:K,11,0),"")</f>
        <v/>
      </c>
      <c r="C101" s="18"/>
      <c r="D101" s="18"/>
      <c r="E101" s="115"/>
      <c r="F101" s="116"/>
      <c r="G101" s="117">
        <f ca="1">IFERROR(NOW()-F101,"-")</f>
        <v>45955.594426388889</v>
      </c>
      <c r="H101" s="116"/>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2"/>
    </row>
    <row r="102" spans="1:88" ht="31.5" customHeight="1">
      <c r="A102" s="114"/>
      <c r="B102" s="18" t="str">
        <f>IFERROR(VLOOKUP(D102,DB!A:K,11,0),"")</f>
        <v/>
      </c>
      <c r="C102" s="18"/>
      <c r="D102" s="18"/>
      <c r="E102" s="115"/>
      <c r="F102" s="116"/>
      <c r="G102" s="117">
        <f ca="1">IFERROR(NOW()-F102,"-")</f>
        <v>45955.594426388889</v>
      </c>
      <c r="H102" s="116"/>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2"/>
    </row>
    <row r="103" spans="1:88" ht="31.5" customHeight="1">
      <c r="A103" s="114"/>
      <c r="B103" s="18" t="str">
        <f>IFERROR(VLOOKUP(D103,DB!A:K,11,0),"")</f>
        <v/>
      </c>
      <c r="C103" s="18"/>
      <c r="D103" s="18"/>
      <c r="E103" s="115"/>
      <c r="F103" s="116"/>
      <c r="G103" s="117">
        <f ca="1">IFERROR(NOW()-F103,"-")</f>
        <v>45955.594426388889</v>
      </c>
      <c r="H103" s="116"/>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2"/>
    </row>
    <row r="104" spans="1:88" ht="31.5" customHeight="1">
      <c r="A104" s="114"/>
      <c r="B104" s="18" t="str">
        <f>IFERROR(VLOOKUP(D104,DB!A:K,11,0),"")</f>
        <v/>
      </c>
      <c r="C104" s="18"/>
      <c r="D104" s="18"/>
      <c r="E104" s="115"/>
      <c r="F104" s="116"/>
      <c r="G104" s="117">
        <f ca="1">IFERROR(NOW()-F104,"-")</f>
        <v>45955.594426388889</v>
      </c>
      <c r="H104" s="116"/>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2"/>
    </row>
    <row r="105" spans="1:88" ht="31.5" customHeight="1">
      <c r="A105" s="114"/>
      <c r="B105" s="18" t="str">
        <f>IFERROR(VLOOKUP(D105,DB!A:K,11,0),"")</f>
        <v/>
      </c>
      <c r="C105" s="18"/>
      <c r="D105" s="18"/>
      <c r="E105" s="115"/>
      <c r="F105" s="116"/>
      <c r="G105" s="117">
        <f ca="1">IFERROR(NOW()-F105,"-")</f>
        <v>45955.594426388889</v>
      </c>
      <c r="H105" s="116"/>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2"/>
    </row>
    <row r="106" spans="1:88" ht="31.5" customHeight="1">
      <c r="A106" s="114"/>
      <c r="B106" s="18" t="str">
        <f>IFERROR(VLOOKUP(D106,DB!A:K,11,0),"")</f>
        <v/>
      </c>
      <c r="C106" s="18"/>
      <c r="D106" s="18"/>
      <c r="E106" s="115"/>
      <c r="F106" s="116"/>
      <c r="G106" s="117">
        <f ca="1">IFERROR(NOW()-F106,"-")</f>
        <v>45955.594426388889</v>
      </c>
      <c r="H106" s="116"/>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2"/>
    </row>
    <row r="107" spans="1:88" ht="31.5" customHeight="1">
      <c r="A107" s="114"/>
      <c r="B107" s="18" t="str">
        <f>IFERROR(VLOOKUP(D107,DB!A:K,11,0),"")</f>
        <v/>
      </c>
      <c r="C107" s="18"/>
      <c r="D107" s="18"/>
      <c r="E107" s="115"/>
      <c r="F107" s="116"/>
      <c r="G107" s="117">
        <f ca="1">IFERROR(NOW()-F107,"-")</f>
        <v>45955.594426388889</v>
      </c>
      <c r="H107" s="116"/>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2"/>
    </row>
    <row r="108" spans="1:88" ht="31.5" customHeight="1">
      <c r="A108" s="114"/>
      <c r="B108" s="18" t="str">
        <f>IFERROR(VLOOKUP(D108,DB!A:K,11,0),"")</f>
        <v/>
      </c>
      <c r="C108" s="18"/>
      <c r="D108" s="18"/>
      <c r="E108" s="115"/>
      <c r="F108" s="116"/>
      <c r="G108" s="117">
        <f ca="1">IFERROR(NOW()-F108,"-")</f>
        <v>45955.594426388889</v>
      </c>
      <c r="H108" s="116"/>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2"/>
    </row>
    <row r="109" spans="1:88" ht="31.5" customHeight="1">
      <c r="A109" s="114"/>
      <c r="B109" s="18" t="str">
        <f>IFERROR(VLOOKUP(D109,DB!A:K,11,0),"")</f>
        <v/>
      </c>
      <c r="C109" s="18"/>
      <c r="D109" s="18"/>
      <c r="E109" s="115"/>
      <c r="F109" s="116"/>
      <c r="G109" s="117">
        <f ca="1">IFERROR(NOW()-F109,"-")</f>
        <v>45955.594426388889</v>
      </c>
      <c r="H109" s="116"/>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2"/>
    </row>
    <row r="110" spans="1:88" ht="31.5" customHeight="1">
      <c r="A110" s="114"/>
      <c r="B110" s="18" t="str">
        <f>IFERROR(VLOOKUP(D110,DB!A:K,11,0),"")</f>
        <v/>
      </c>
      <c r="C110" s="18"/>
      <c r="D110" s="18"/>
      <c r="E110" s="115"/>
      <c r="F110" s="116"/>
      <c r="G110" s="117">
        <f ca="1">IFERROR(NOW()-F110,"-")</f>
        <v>45955.594426388889</v>
      </c>
      <c r="H110" s="116"/>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2"/>
    </row>
    <row r="111" spans="1:88" ht="31.5" customHeight="1">
      <c r="A111" s="114"/>
      <c r="B111" s="18" t="str">
        <f>IFERROR(VLOOKUP(D111,DB!A:K,11,0),"")</f>
        <v/>
      </c>
      <c r="C111" s="18"/>
      <c r="D111" s="18"/>
      <c r="E111" s="115"/>
      <c r="F111" s="116"/>
      <c r="G111" s="117">
        <f ca="1">IFERROR(NOW()-F111,"-")</f>
        <v>45955.594426388889</v>
      </c>
      <c r="H111" s="116"/>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2"/>
    </row>
    <row r="112" spans="1:88" ht="31.5" customHeight="1">
      <c r="A112" s="114"/>
      <c r="B112" s="18" t="str">
        <f>IFERROR(VLOOKUP(D112,DB!A:K,11,0),"")</f>
        <v/>
      </c>
      <c r="C112" s="18"/>
      <c r="D112" s="18"/>
      <c r="E112" s="115"/>
      <c r="F112" s="116"/>
      <c r="G112" s="117">
        <f ca="1">IFERROR(NOW()-F112,"-")</f>
        <v>45955.594426388889</v>
      </c>
      <c r="H112" s="116"/>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2"/>
    </row>
    <row r="113" spans="1:88" ht="31.5" customHeight="1">
      <c r="A113" s="114"/>
      <c r="B113" s="18" t="str">
        <f>IFERROR(VLOOKUP(D113,DB!A:K,11,0),"")</f>
        <v/>
      </c>
      <c r="C113" s="18"/>
      <c r="D113" s="18"/>
      <c r="E113" s="115"/>
      <c r="F113" s="116"/>
      <c r="G113" s="117">
        <f ca="1">IFERROR(NOW()-F113,"-")</f>
        <v>45955.594426388889</v>
      </c>
      <c r="H113" s="116"/>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2"/>
    </row>
    <row r="114" spans="1:88" ht="31.5" customHeight="1">
      <c r="A114" s="114"/>
      <c r="B114" s="18" t="str">
        <f>IFERROR(VLOOKUP(D114,DB!A:K,11,0),"")</f>
        <v/>
      </c>
      <c r="C114" s="18"/>
      <c r="D114" s="18"/>
      <c r="E114" s="115"/>
      <c r="F114" s="116"/>
      <c r="G114" s="117">
        <f ca="1">IFERROR(NOW()-F114,"-")</f>
        <v>45955.594426388889</v>
      </c>
      <c r="H114" s="116"/>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2"/>
    </row>
    <row r="115" spans="1:88" ht="31.5" customHeight="1">
      <c r="A115" s="114"/>
      <c r="B115" s="18" t="str">
        <f>IFERROR(VLOOKUP(D115,DB!A:K,11,0),"")</f>
        <v/>
      </c>
      <c r="C115" s="18"/>
      <c r="D115" s="18"/>
      <c r="E115" s="115"/>
      <c r="F115" s="116"/>
      <c r="G115" s="117">
        <f ca="1">IFERROR(NOW()-F115,"-")</f>
        <v>45955.594426388889</v>
      </c>
      <c r="H115" s="116"/>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2"/>
    </row>
    <row r="116" spans="1:88" ht="31.5" customHeight="1">
      <c r="A116" s="114"/>
      <c r="B116" s="18" t="str">
        <f>IFERROR(VLOOKUP(D116,DB!A:K,11,0),"")</f>
        <v/>
      </c>
      <c r="C116" s="18"/>
      <c r="D116" s="18"/>
      <c r="E116" s="115"/>
      <c r="F116" s="116"/>
      <c r="G116" s="117">
        <f ca="1">IFERROR(NOW()-F116,"-")</f>
        <v>45955.594426388889</v>
      </c>
      <c r="H116" s="116"/>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2"/>
    </row>
    <row r="117" spans="1:88" ht="31.5" customHeight="1">
      <c r="A117" s="114"/>
      <c r="B117" s="18" t="str">
        <f>IFERROR(VLOOKUP(D117,DB!A:K,11,0),"")</f>
        <v/>
      </c>
      <c r="C117" s="18"/>
      <c r="D117" s="18"/>
      <c r="E117" s="115"/>
      <c r="F117" s="116"/>
      <c r="G117" s="117">
        <f ca="1">IFERROR(NOW()-F117,"-")</f>
        <v>45955.594426388889</v>
      </c>
      <c r="H117" s="116"/>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2"/>
    </row>
    <row r="118" spans="1:88" ht="31.5" customHeight="1">
      <c r="A118" s="114"/>
      <c r="B118" s="18" t="str">
        <f>IFERROR(VLOOKUP(D118,DB!A:K,11,0),"")</f>
        <v/>
      </c>
      <c r="C118" s="18"/>
      <c r="D118" s="18"/>
      <c r="E118" s="115"/>
      <c r="F118" s="116"/>
      <c r="G118" s="117">
        <f ca="1">IFERROR(NOW()-F118,"-")</f>
        <v>45955.594426388889</v>
      </c>
      <c r="H118" s="116"/>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2"/>
    </row>
    <row r="119" spans="1:88" ht="31.5" customHeight="1">
      <c r="A119" s="114"/>
      <c r="B119" s="18" t="str">
        <f>IFERROR(VLOOKUP(D119,DB!A:K,11,0),"")</f>
        <v/>
      </c>
      <c r="C119" s="18"/>
      <c r="D119" s="18"/>
      <c r="E119" s="115"/>
      <c r="F119" s="116"/>
      <c r="G119" s="117">
        <f ca="1">IFERROR(NOW()-F119,"-")</f>
        <v>45955.594426388889</v>
      </c>
      <c r="H119" s="116"/>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2"/>
    </row>
    <row r="120" spans="1:88" ht="31.5" customHeight="1">
      <c r="A120" s="114"/>
      <c r="B120" s="18" t="str">
        <f>IFERROR(VLOOKUP(D120,DB!A:K,11,0),"")</f>
        <v/>
      </c>
      <c r="C120" s="18"/>
      <c r="D120" s="18"/>
      <c r="E120" s="115"/>
      <c r="F120" s="116"/>
      <c r="G120" s="117">
        <f ca="1">IFERROR(NOW()-F120,"-")</f>
        <v>45955.594426388889</v>
      </c>
      <c r="H120" s="116"/>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2"/>
    </row>
    <row r="121" spans="1:88" ht="31.5" customHeight="1">
      <c r="A121" s="114"/>
      <c r="B121" s="18" t="str">
        <f>IFERROR(VLOOKUP(D121,DB!A:K,11,0),"")</f>
        <v/>
      </c>
      <c r="C121" s="18"/>
      <c r="D121" s="18"/>
      <c r="E121" s="115"/>
      <c r="F121" s="116"/>
      <c r="G121" s="117">
        <f ca="1">IFERROR(NOW()-F121,"-")</f>
        <v>45955.594426388889</v>
      </c>
      <c r="H121" s="116"/>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2"/>
    </row>
    <row r="122" spans="1:88" ht="31.5" customHeight="1">
      <c r="A122" s="114"/>
      <c r="B122" s="18" t="str">
        <f>IFERROR(VLOOKUP(D122,DB!A:K,11,0),"")</f>
        <v/>
      </c>
      <c r="C122" s="18"/>
      <c r="D122" s="18"/>
      <c r="E122" s="115"/>
      <c r="F122" s="116"/>
      <c r="G122" s="117">
        <f ca="1">IFERROR(NOW()-F122,"-")</f>
        <v>45955.594426388889</v>
      </c>
      <c r="H122" s="116"/>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2"/>
    </row>
    <row r="123" spans="1:88" ht="31.5" customHeight="1">
      <c r="A123" s="114"/>
      <c r="B123" s="18" t="str">
        <f>IFERROR(VLOOKUP(D123,DB!A:K,11,0),"")</f>
        <v/>
      </c>
      <c r="C123" s="18"/>
      <c r="D123" s="18"/>
      <c r="E123" s="115"/>
      <c r="F123" s="116"/>
      <c r="G123" s="117">
        <f ca="1">IFERROR(NOW()-F123,"-")</f>
        <v>45955.594426388889</v>
      </c>
      <c r="H123" s="116"/>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2"/>
    </row>
    <row r="124" spans="1:88" ht="31.5" customHeight="1">
      <c r="A124" s="114"/>
      <c r="B124" s="18" t="str">
        <f>IFERROR(VLOOKUP(D124,DB!A:K,11,0),"")</f>
        <v/>
      </c>
      <c r="C124" s="18"/>
      <c r="D124" s="18"/>
      <c r="E124" s="115"/>
      <c r="F124" s="116"/>
      <c r="G124" s="117">
        <f ca="1">IFERROR(NOW()-F124,"-")</f>
        <v>45955.594426388889</v>
      </c>
      <c r="H124" s="116"/>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2"/>
    </row>
    <row r="125" spans="1:88" ht="31.5" customHeight="1">
      <c r="A125" s="114"/>
      <c r="B125" s="18" t="str">
        <f>IFERROR(VLOOKUP(D125,DB!A:K,11,0),"")</f>
        <v/>
      </c>
      <c r="C125" s="18"/>
      <c r="D125" s="18"/>
      <c r="E125" s="115"/>
      <c r="F125" s="116"/>
      <c r="G125" s="117">
        <f ca="1">IFERROR(NOW()-F125,"-")</f>
        <v>45955.594426388889</v>
      </c>
      <c r="H125" s="116"/>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2"/>
    </row>
    <row r="126" spans="1:88" ht="31.5" customHeight="1">
      <c r="A126" s="114"/>
      <c r="B126" s="18" t="str">
        <f>IFERROR(VLOOKUP(D126,DB!A:K,11,0),"")</f>
        <v/>
      </c>
      <c r="C126" s="18"/>
      <c r="D126" s="18"/>
      <c r="E126" s="115"/>
      <c r="F126" s="116"/>
      <c r="G126" s="117">
        <f ca="1">IFERROR(NOW()-F126,"-")</f>
        <v>45955.594426388889</v>
      </c>
      <c r="H126" s="116"/>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2"/>
    </row>
    <row r="127" spans="1:88" ht="31.5" customHeight="1">
      <c r="A127" s="114"/>
      <c r="B127" s="18" t="str">
        <f>IFERROR(VLOOKUP(D127,DB!A:K,11,0),"")</f>
        <v/>
      </c>
      <c r="C127" s="18"/>
      <c r="D127" s="18"/>
      <c r="E127" s="115"/>
      <c r="F127" s="116"/>
      <c r="G127" s="117">
        <f ca="1">IFERROR(NOW()-F127,"-")</f>
        <v>45955.594426388889</v>
      </c>
      <c r="H127" s="116"/>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2"/>
    </row>
    <row r="128" spans="1:88" ht="31.5" customHeight="1">
      <c r="A128" s="114"/>
      <c r="B128" s="18" t="str">
        <f>IFERROR(VLOOKUP(D128,DB!A:K,11,0),"")</f>
        <v/>
      </c>
      <c r="C128" s="18"/>
      <c r="D128" s="18"/>
      <c r="E128" s="115"/>
      <c r="F128" s="116"/>
      <c r="G128" s="117">
        <f ca="1">IFERROR(NOW()-F128,"-")</f>
        <v>45955.594426388889</v>
      </c>
      <c r="H128" s="116"/>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2"/>
    </row>
    <row r="129" spans="1:88" ht="31.5" customHeight="1">
      <c r="A129" s="114"/>
      <c r="B129" s="18" t="str">
        <f>IFERROR(VLOOKUP(D129,DB!A:K,11,0),"")</f>
        <v/>
      </c>
      <c r="C129" s="18"/>
      <c r="D129" s="18"/>
      <c r="E129" s="115"/>
      <c r="F129" s="116"/>
      <c r="G129" s="117">
        <f ca="1">IFERROR(NOW()-F129,"-")</f>
        <v>45955.594426388889</v>
      </c>
      <c r="H129" s="116"/>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2"/>
    </row>
    <row r="130" spans="1:88" ht="31.5" customHeight="1">
      <c r="A130" s="114"/>
      <c r="B130" s="18" t="str">
        <f>IFERROR(VLOOKUP(D130,DB!A:K,11,0),"")</f>
        <v/>
      </c>
      <c r="C130" s="18"/>
      <c r="D130" s="18"/>
      <c r="E130" s="115"/>
      <c r="F130" s="116"/>
      <c r="G130" s="117">
        <f ca="1">IFERROR(NOW()-F130,"-")</f>
        <v>45955.594426388889</v>
      </c>
      <c r="H130" s="116"/>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2"/>
    </row>
    <row r="131" spans="1:88" ht="31.5" customHeight="1">
      <c r="A131" s="114"/>
      <c r="B131" s="18" t="str">
        <f>IFERROR(VLOOKUP(D131,DB!A:K,11,0),"")</f>
        <v/>
      </c>
      <c r="C131" s="18"/>
      <c r="D131" s="18"/>
      <c r="E131" s="115"/>
      <c r="F131" s="116"/>
      <c r="G131" s="117">
        <f ca="1">IFERROR(NOW()-F131,"-")</f>
        <v>45955.594426388889</v>
      </c>
      <c r="H131" s="116"/>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2"/>
    </row>
    <row r="132" spans="1:88" ht="31.5" customHeight="1">
      <c r="A132" s="114"/>
      <c r="B132" s="18" t="str">
        <f>IFERROR(VLOOKUP(D132,DB!A:K,11,0),"")</f>
        <v/>
      </c>
      <c r="C132" s="18"/>
      <c r="D132" s="18"/>
      <c r="E132" s="115"/>
      <c r="F132" s="116"/>
      <c r="G132" s="117">
        <f ca="1">IFERROR(NOW()-F132,"-")</f>
        <v>45955.594426388889</v>
      </c>
      <c r="H132" s="116"/>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2"/>
    </row>
    <row r="133" spans="1:88" ht="31.5" customHeight="1">
      <c r="A133" s="114"/>
      <c r="B133" s="18" t="str">
        <f>IFERROR(VLOOKUP(D133,DB!A:K,11,0),"")</f>
        <v/>
      </c>
      <c r="C133" s="18"/>
      <c r="D133" s="18"/>
      <c r="E133" s="115"/>
      <c r="F133" s="116"/>
      <c r="G133" s="117">
        <f ca="1">IFERROR(NOW()-F133,"-")</f>
        <v>45955.594426388889</v>
      </c>
      <c r="H133" s="116"/>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2"/>
    </row>
    <row r="134" spans="1:88" ht="31.5" customHeight="1">
      <c r="A134" s="114"/>
      <c r="B134" s="18" t="str">
        <f>IFERROR(VLOOKUP(D134,DB!A:K,11,0),"")</f>
        <v/>
      </c>
      <c r="C134" s="18"/>
      <c r="D134" s="18"/>
      <c r="E134" s="115"/>
      <c r="F134" s="116"/>
      <c r="G134" s="117">
        <f ca="1">IFERROR(NOW()-F134,"-")</f>
        <v>45955.594426388889</v>
      </c>
      <c r="H134" s="116"/>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2"/>
    </row>
    <row r="135" spans="1:88" ht="31.5" customHeight="1">
      <c r="A135" s="114"/>
      <c r="B135" s="18" t="str">
        <f>IFERROR(VLOOKUP(D135,DB!A:K,11,0),"")</f>
        <v/>
      </c>
      <c r="C135" s="18"/>
      <c r="D135" s="18"/>
      <c r="E135" s="115"/>
      <c r="F135" s="116"/>
      <c r="G135" s="117">
        <f ca="1">IFERROR(NOW()-F135,"-")</f>
        <v>45955.594426388889</v>
      </c>
      <c r="H135" s="116"/>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2"/>
    </row>
    <row r="136" spans="1:88" ht="31.5" customHeight="1">
      <c r="A136" s="114"/>
      <c r="B136" s="18" t="str">
        <f>IFERROR(VLOOKUP(D136,DB!A:K,11,0),"")</f>
        <v/>
      </c>
      <c r="C136" s="18"/>
      <c r="D136" s="18"/>
      <c r="E136" s="115"/>
      <c r="F136" s="116"/>
      <c r="G136" s="117">
        <f ca="1">IFERROR(NOW()-F136,"-")</f>
        <v>45955.594426388889</v>
      </c>
      <c r="H136" s="116"/>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2"/>
    </row>
    <row r="137" spans="1:88" ht="31.5" customHeight="1">
      <c r="A137" s="114"/>
      <c r="B137" s="18" t="str">
        <f>IFERROR(VLOOKUP(D137,DB!A:K,11,0),"")</f>
        <v/>
      </c>
      <c r="C137" s="18"/>
      <c r="D137" s="18"/>
      <c r="E137" s="115"/>
      <c r="F137" s="116"/>
      <c r="G137" s="117">
        <f ca="1">IFERROR(NOW()-F137,"-")</f>
        <v>45955.594426388889</v>
      </c>
      <c r="H137" s="116"/>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2"/>
    </row>
    <row r="138" spans="1:88" ht="31.5" customHeight="1">
      <c r="A138" s="114"/>
      <c r="B138" s="18" t="str">
        <f>IFERROR(VLOOKUP(D138,DB!A:K,11,0),"")</f>
        <v/>
      </c>
      <c r="C138" s="18"/>
      <c r="D138" s="18"/>
      <c r="E138" s="115"/>
      <c r="F138" s="116"/>
      <c r="G138" s="117">
        <f ca="1">IFERROR(NOW()-F138,"-")</f>
        <v>45955.594426388889</v>
      </c>
      <c r="H138" s="116"/>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2"/>
    </row>
    <row r="139" spans="1:88" ht="31.5" customHeight="1">
      <c r="A139" s="114"/>
      <c r="B139" s="18" t="str">
        <f>IFERROR(VLOOKUP(D139,DB!A:K,11,0),"")</f>
        <v/>
      </c>
      <c r="C139" s="18"/>
      <c r="D139" s="18"/>
      <c r="E139" s="115"/>
      <c r="F139" s="116"/>
      <c r="G139" s="117">
        <f ca="1">IFERROR(NOW()-F139,"-")</f>
        <v>45955.594426388889</v>
      </c>
      <c r="H139" s="116"/>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2"/>
    </row>
    <row r="140" spans="1:88" ht="31.5" customHeight="1">
      <c r="A140" s="114"/>
      <c r="B140" s="18" t="str">
        <f>IFERROR(VLOOKUP(D140,DB!A:K,11,0),"")</f>
        <v/>
      </c>
      <c r="C140" s="18"/>
      <c r="D140" s="18"/>
      <c r="E140" s="115"/>
      <c r="F140" s="116"/>
      <c r="G140" s="117">
        <f ca="1">IFERROR(NOW()-F140,"-")</f>
        <v>45955.594426388889</v>
      </c>
      <c r="H140" s="116"/>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2"/>
    </row>
    <row r="141" spans="1:88" ht="31.5" customHeight="1">
      <c r="A141" s="114"/>
      <c r="B141" s="18" t="str">
        <f>IFERROR(VLOOKUP(D141,DB!A:K,11,0),"")</f>
        <v/>
      </c>
      <c r="C141" s="18"/>
      <c r="D141" s="18"/>
      <c r="E141" s="115"/>
      <c r="F141" s="116"/>
      <c r="G141" s="117">
        <f ca="1">IFERROR(NOW()-F141,"-")</f>
        <v>45955.594426388889</v>
      </c>
      <c r="H141" s="116"/>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2"/>
    </row>
    <row r="142" spans="1:88" ht="31.5" customHeight="1">
      <c r="A142" s="114"/>
      <c r="B142" s="18" t="str">
        <f>IFERROR(VLOOKUP(D142,DB!A:K,11,0),"")</f>
        <v/>
      </c>
      <c r="C142" s="18"/>
      <c r="D142" s="18"/>
      <c r="E142" s="115"/>
      <c r="F142" s="116"/>
      <c r="G142" s="117">
        <f ca="1">IFERROR(NOW()-F142,"-")</f>
        <v>45955.594426388889</v>
      </c>
      <c r="H142" s="116"/>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2"/>
    </row>
    <row r="143" spans="1:88" ht="31.5" customHeight="1">
      <c r="A143" s="114"/>
      <c r="B143" s="18" t="str">
        <f>IFERROR(VLOOKUP(D143,DB!A:K,11,0),"")</f>
        <v/>
      </c>
      <c r="C143" s="18"/>
      <c r="D143" s="18"/>
      <c r="E143" s="115"/>
      <c r="F143" s="116"/>
      <c r="G143" s="117">
        <f ca="1">IFERROR(NOW()-F143,"-")</f>
        <v>45955.594426388889</v>
      </c>
      <c r="H143" s="116"/>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2"/>
    </row>
    <row r="144" spans="1:88" ht="31.5" customHeight="1">
      <c r="A144" s="114"/>
      <c r="B144" s="18" t="str">
        <f>IFERROR(VLOOKUP(D144,DB!A:K,11,0),"")</f>
        <v/>
      </c>
      <c r="C144" s="18"/>
      <c r="D144" s="18"/>
      <c r="E144" s="115"/>
      <c r="F144" s="116"/>
      <c r="G144" s="117">
        <f ca="1">IFERROR(NOW()-F144,"-")</f>
        <v>45955.594426388889</v>
      </c>
      <c r="H144" s="116"/>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2"/>
    </row>
    <row r="145" spans="1:88" ht="31.5" customHeight="1">
      <c r="A145" s="114"/>
      <c r="B145" s="18" t="str">
        <f>IFERROR(VLOOKUP(D145,DB!A:K,11,0),"")</f>
        <v/>
      </c>
      <c r="C145" s="18"/>
      <c r="D145" s="18"/>
      <c r="E145" s="115"/>
      <c r="F145" s="116"/>
      <c r="G145" s="117">
        <f ca="1">IFERROR(NOW()-F145,"-")</f>
        <v>45955.594426388889</v>
      </c>
      <c r="H145" s="116"/>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2"/>
    </row>
    <row r="146" spans="1:88" ht="31.5" customHeight="1">
      <c r="A146" s="114"/>
      <c r="B146" s="18" t="str">
        <f>IFERROR(VLOOKUP(D146,DB!A:K,11,0),"")</f>
        <v/>
      </c>
      <c r="C146" s="18"/>
      <c r="D146" s="18"/>
      <c r="E146" s="115"/>
      <c r="F146" s="116"/>
      <c r="G146" s="117">
        <f ca="1">IFERROR(NOW()-F146,"-")</f>
        <v>45955.594426388889</v>
      </c>
      <c r="H146" s="116"/>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2"/>
    </row>
    <row r="147" spans="1:88" ht="31.5" customHeight="1">
      <c r="A147" s="114"/>
      <c r="B147" s="18" t="str">
        <f>IFERROR(VLOOKUP(D147,DB!A:K,11,0),"")</f>
        <v/>
      </c>
      <c r="C147" s="18"/>
      <c r="D147" s="18"/>
      <c r="E147" s="115"/>
      <c r="F147" s="116"/>
      <c r="G147" s="117">
        <f ca="1">IFERROR(NOW()-F147,"-")</f>
        <v>45955.594426388889</v>
      </c>
      <c r="H147" s="116"/>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2"/>
    </row>
    <row r="148" spans="1:88" ht="31.5" customHeight="1">
      <c r="A148" s="114"/>
      <c r="B148" s="18" t="str">
        <f>IFERROR(VLOOKUP(D148,DB!A:K,11,0),"")</f>
        <v/>
      </c>
      <c r="C148" s="18"/>
      <c r="D148" s="18"/>
      <c r="E148" s="115"/>
      <c r="F148" s="116"/>
      <c r="G148" s="117">
        <f ca="1">IFERROR(NOW()-F148,"-")</f>
        <v>45955.594426388889</v>
      </c>
      <c r="H148" s="116"/>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2"/>
    </row>
    <row r="149" spans="1:88" ht="31.5" customHeight="1">
      <c r="A149" s="114"/>
      <c r="B149" s="18" t="str">
        <f>IFERROR(VLOOKUP(D149,DB!A:K,11,0),"")</f>
        <v/>
      </c>
      <c r="C149" s="18"/>
      <c r="D149" s="18"/>
      <c r="E149" s="115"/>
      <c r="F149" s="116"/>
      <c r="G149" s="117">
        <f ca="1">IFERROR(NOW()-F149,"-")</f>
        <v>45955.594426388889</v>
      </c>
      <c r="H149" s="116"/>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2"/>
    </row>
    <row r="150" spans="1:88" ht="31.5" customHeight="1">
      <c r="A150" s="114"/>
      <c r="B150" s="18" t="str">
        <f>IFERROR(VLOOKUP(D150,DB!A:K,11,0),"")</f>
        <v/>
      </c>
      <c r="C150" s="18"/>
      <c r="D150" s="18"/>
      <c r="E150" s="115"/>
      <c r="F150" s="116"/>
      <c r="G150" s="117">
        <f ca="1">IFERROR(NOW()-F150,"-")</f>
        <v>45955.594426388889</v>
      </c>
      <c r="H150" s="116"/>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2"/>
    </row>
    <row r="151" spans="1:88" ht="31.5" customHeight="1">
      <c r="A151" s="114"/>
      <c r="B151" s="18" t="str">
        <f>IFERROR(VLOOKUP(D151,DB!A:K,11,0),"")</f>
        <v/>
      </c>
      <c r="C151" s="18"/>
      <c r="D151" s="18"/>
      <c r="E151" s="115"/>
      <c r="F151" s="116"/>
      <c r="G151" s="117">
        <f ca="1">IFERROR(NOW()-F151,"-")</f>
        <v>45955.594426388889</v>
      </c>
      <c r="H151" s="116"/>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2"/>
    </row>
    <row r="152" spans="1:88" ht="31.5" customHeight="1">
      <c r="A152" s="114"/>
      <c r="B152" s="18" t="str">
        <f>IFERROR(VLOOKUP(D152,DB!A:K,11,0),"")</f>
        <v/>
      </c>
      <c r="C152" s="18"/>
      <c r="D152" s="18"/>
      <c r="E152" s="115"/>
      <c r="F152" s="116"/>
      <c r="G152" s="117">
        <f ca="1">IFERROR(NOW()-F152,"-")</f>
        <v>45955.594426388889</v>
      </c>
      <c r="H152" s="116"/>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2"/>
    </row>
    <row r="153" spans="1:88" ht="31.5" customHeight="1">
      <c r="A153" s="114"/>
      <c r="B153" s="18" t="str">
        <f>IFERROR(VLOOKUP(D153,DB!A:K,11,0),"")</f>
        <v/>
      </c>
      <c r="C153" s="18"/>
      <c r="D153" s="18"/>
      <c r="E153" s="115"/>
      <c r="F153" s="116"/>
      <c r="G153" s="117">
        <f ca="1">IFERROR(NOW()-F153,"-")</f>
        <v>45955.594426388889</v>
      </c>
      <c r="H153" s="116"/>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2"/>
    </row>
    <row r="154" spans="1:88" ht="31.5" customHeight="1">
      <c r="A154" s="114"/>
      <c r="B154" s="18" t="str">
        <f>IFERROR(VLOOKUP(D154,DB!A:K,11,0),"")</f>
        <v/>
      </c>
      <c r="C154" s="18"/>
      <c r="D154" s="18"/>
      <c r="E154" s="115"/>
      <c r="F154" s="116"/>
      <c r="G154" s="117">
        <f ca="1">IFERROR(NOW()-F154,"-")</f>
        <v>45955.594426388889</v>
      </c>
      <c r="H154" s="116"/>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2"/>
    </row>
    <row r="155" spans="1:88" ht="31.5" customHeight="1">
      <c r="A155" s="114"/>
      <c r="B155" s="18" t="str">
        <f>IFERROR(VLOOKUP(D155,DB!A:K,11,0),"")</f>
        <v/>
      </c>
      <c r="C155" s="18"/>
      <c r="D155" s="18"/>
      <c r="E155" s="115"/>
      <c r="F155" s="116"/>
      <c r="G155" s="117">
        <f ca="1">IFERROR(NOW()-F155,"-")</f>
        <v>45955.594426388889</v>
      </c>
      <c r="H155" s="116"/>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2"/>
    </row>
    <row r="156" spans="1:88" ht="31.5" customHeight="1">
      <c r="A156" s="114"/>
      <c r="B156" s="18" t="str">
        <f>IFERROR(VLOOKUP(D156,DB!A:K,11,0),"")</f>
        <v/>
      </c>
      <c r="C156" s="18"/>
      <c r="D156" s="18"/>
      <c r="E156" s="115"/>
      <c r="F156" s="116"/>
      <c r="G156" s="117">
        <f ca="1">IFERROR(NOW()-F156,"-")</f>
        <v>45955.594426388889</v>
      </c>
      <c r="H156" s="116"/>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2"/>
    </row>
    <row r="157" spans="1:88" ht="31.5" customHeight="1">
      <c r="A157" s="114"/>
      <c r="B157" s="18" t="str">
        <f>IFERROR(VLOOKUP(D157,DB!A:K,11,0),"")</f>
        <v/>
      </c>
      <c r="C157" s="18"/>
      <c r="D157" s="18"/>
      <c r="E157" s="115"/>
      <c r="F157" s="116"/>
      <c r="G157" s="117">
        <f ca="1">IFERROR(NOW()-F157,"-")</f>
        <v>45955.594426388889</v>
      </c>
      <c r="H157" s="116"/>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2"/>
    </row>
    <row r="158" spans="1:88" ht="31.5" customHeight="1">
      <c r="A158" s="114"/>
      <c r="B158" s="18" t="str">
        <f>IFERROR(VLOOKUP(D158,DB!A:K,11,0),"")</f>
        <v/>
      </c>
      <c r="C158" s="18"/>
      <c r="D158" s="18"/>
      <c r="E158" s="115"/>
      <c r="F158" s="116"/>
      <c r="G158" s="117">
        <f ca="1">IFERROR(NOW()-F158,"-")</f>
        <v>45955.594426388889</v>
      </c>
      <c r="H158" s="116"/>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2"/>
    </row>
    <row r="159" spans="1:88" ht="31.5" customHeight="1">
      <c r="A159" s="114"/>
      <c r="B159" s="18" t="str">
        <f>IFERROR(VLOOKUP(D159,DB!A:K,11,0),"")</f>
        <v/>
      </c>
      <c r="C159" s="18"/>
      <c r="D159" s="18"/>
      <c r="E159" s="115"/>
      <c r="F159" s="116"/>
      <c r="G159" s="117">
        <f ca="1">IFERROR(NOW()-F159,"-")</f>
        <v>45955.594426388889</v>
      </c>
      <c r="H159" s="116"/>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2"/>
    </row>
    <row r="160" spans="1:88" ht="31.5" customHeight="1">
      <c r="A160" s="114"/>
      <c r="B160" s="18" t="str">
        <f>IFERROR(VLOOKUP(D160,DB!A:K,11,0),"")</f>
        <v/>
      </c>
      <c r="C160" s="18"/>
      <c r="D160" s="18"/>
      <c r="E160" s="115"/>
      <c r="F160" s="116"/>
      <c r="G160" s="117">
        <f ca="1">IFERROR(NOW()-F160,"-")</f>
        <v>45955.594426388889</v>
      </c>
      <c r="H160" s="116"/>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2"/>
    </row>
    <row r="161" spans="1:88" ht="31.5" customHeight="1">
      <c r="A161" s="114"/>
      <c r="B161" s="18" t="str">
        <f>IFERROR(VLOOKUP(D161,DB!A:K,11,0),"")</f>
        <v/>
      </c>
      <c r="C161" s="18"/>
      <c r="D161" s="18"/>
      <c r="E161" s="115"/>
      <c r="F161" s="116"/>
      <c r="G161" s="117">
        <f ca="1">IFERROR(NOW()-F161,"-")</f>
        <v>45955.594426388889</v>
      </c>
      <c r="H161" s="116"/>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2"/>
    </row>
    <row r="162" spans="1:88" ht="31.5" customHeight="1">
      <c r="A162" s="114"/>
      <c r="B162" s="18" t="str">
        <f>IFERROR(VLOOKUP(D162,DB!A:K,11,0),"")</f>
        <v/>
      </c>
      <c r="C162" s="18"/>
      <c r="D162" s="18"/>
      <c r="E162" s="115"/>
      <c r="F162" s="116"/>
      <c r="G162" s="117">
        <f ca="1">IFERROR(NOW()-F162,"-")</f>
        <v>45955.594426388889</v>
      </c>
      <c r="H162" s="116"/>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2"/>
    </row>
    <row r="163" spans="1:88" ht="31.5" customHeight="1">
      <c r="A163" s="114"/>
      <c r="B163" s="18" t="str">
        <f>IFERROR(VLOOKUP(D163,DB!A:K,11,0),"")</f>
        <v/>
      </c>
      <c r="C163" s="18"/>
      <c r="D163" s="18"/>
      <c r="E163" s="115"/>
      <c r="F163" s="116"/>
      <c r="G163" s="117">
        <f ca="1">IFERROR(NOW()-F163,"-")</f>
        <v>45955.594426388889</v>
      </c>
      <c r="H163" s="116"/>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2"/>
    </row>
    <row r="164" spans="1:88" ht="31.5" customHeight="1">
      <c r="A164" s="114"/>
      <c r="B164" s="18" t="str">
        <f>IFERROR(VLOOKUP(D164,DB!A:K,11,0),"")</f>
        <v/>
      </c>
      <c r="C164" s="18"/>
      <c r="D164" s="18"/>
      <c r="E164" s="115"/>
      <c r="F164" s="116"/>
      <c r="G164" s="117">
        <f ca="1">IFERROR(NOW()-F164,"-")</f>
        <v>45955.594426388889</v>
      </c>
      <c r="H164" s="116"/>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2"/>
    </row>
    <row r="165" spans="1:88" ht="31.5" customHeight="1">
      <c r="A165" s="114"/>
      <c r="B165" s="18" t="str">
        <f>IFERROR(VLOOKUP(D165,DB!A:K,11,0),"")</f>
        <v/>
      </c>
      <c r="C165" s="18"/>
      <c r="D165" s="18"/>
      <c r="E165" s="115"/>
      <c r="F165" s="116"/>
      <c r="G165" s="117">
        <f ca="1">IFERROR(NOW()-F165,"-")</f>
        <v>45955.594426388889</v>
      </c>
      <c r="H165" s="116"/>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2"/>
    </row>
    <row r="166" spans="1:88" ht="31.5" customHeight="1">
      <c r="A166" s="114"/>
      <c r="B166" s="18" t="str">
        <f>IFERROR(VLOOKUP(D166,DB!A:K,11,0),"")</f>
        <v/>
      </c>
      <c r="C166" s="18"/>
      <c r="D166" s="18"/>
      <c r="E166" s="115"/>
      <c r="F166" s="116"/>
      <c r="G166" s="117">
        <f ca="1">IFERROR(NOW()-F166,"-")</f>
        <v>45955.594426388889</v>
      </c>
      <c r="H166" s="116"/>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2"/>
    </row>
    <row r="167" spans="1:88" ht="31.5" customHeight="1">
      <c r="A167" s="114"/>
      <c r="B167" s="18" t="str">
        <f>IFERROR(VLOOKUP(D167,DB!A:K,11,0),"")</f>
        <v/>
      </c>
      <c r="C167" s="18"/>
      <c r="D167" s="18"/>
      <c r="E167" s="115"/>
      <c r="F167" s="116"/>
      <c r="G167" s="117">
        <f ca="1">IFERROR(NOW()-F167,"-")</f>
        <v>45955.594426388889</v>
      </c>
      <c r="H167" s="116"/>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2"/>
    </row>
    <row r="168" spans="1:88" ht="31.5" customHeight="1">
      <c r="A168" s="114"/>
      <c r="B168" s="18" t="str">
        <f>IFERROR(VLOOKUP(D168,DB!A:K,11,0),"")</f>
        <v/>
      </c>
      <c r="C168" s="18"/>
      <c r="D168" s="18"/>
      <c r="E168" s="115"/>
      <c r="F168" s="116"/>
      <c r="G168" s="117">
        <f ca="1">IFERROR(NOW()-F168,"-")</f>
        <v>45955.594426388889</v>
      </c>
      <c r="H168" s="116"/>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2"/>
    </row>
    <row r="169" spans="1:88" ht="31.5" customHeight="1">
      <c r="A169" s="114"/>
      <c r="B169" s="18" t="str">
        <f>IFERROR(VLOOKUP(D169,DB!A:K,11,0),"")</f>
        <v/>
      </c>
      <c r="C169" s="18"/>
      <c r="D169" s="18"/>
      <c r="E169" s="115"/>
      <c r="F169" s="116"/>
      <c r="G169" s="117">
        <f ca="1">IFERROR(NOW()-F169,"-")</f>
        <v>45955.594426388889</v>
      </c>
      <c r="H169" s="116"/>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2"/>
    </row>
    <row r="170" spans="1:88" ht="31.5" customHeight="1">
      <c r="A170" s="114"/>
      <c r="B170" s="18" t="str">
        <f>IFERROR(VLOOKUP(D170,DB!A:K,11,0),"")</f>
        <v/>
      </c>
      <c r="C170" s="18"/>
      <c r="D170" s="18"/>
      <c r="E170" s="115"/>
      <c r="F170" s="116"/>
      <c r="G170" s="117">
        <f ca="1">IFERROR(NOW()-F170,"-")</f>
        <v>45955.594426388889</v>
      </c>
      <c r="H170" s="116"/>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2"/>
    </row>
    <row r="171" spans="1:88" ht="31.5" customHeight="1">
      <c r="A171" s="114"/>
      <c r="B171" s="18" t="str">
        <f>IFERROR(VLOOKUP(D171,DB!A:K,11,0),"")</f>
        <v/>
      </c>
      <c r="C171" s="18"/>
      <c r="D171" s="18"/>
      <c r="E171" s="115"/>
      <c r="F171" s="116"/>
      <c r="G171" s="117">
        <f ca="1">IFERROR(NOW()-F171,"-")</f>
        <v>45955.594426388889</v>
      </c>
      <c r="H171" s="116"/>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2"/>
    </row>
    <row r="172" spans="1:88" ht="31.5" customHeight="1">
      <c r="A172" s="114"/>
      <c r="B172" s="18" t="str">
        <f>IFERROR(VLOOKUP(D172,DB!A:K,11,0),"")</f>
        <v/>
      </c>
      <c r="C172" s="18"/>
      <c r="D172" s="18"/>
      <c r="E172" s="115"/>
      <c r="F172" s="116"/>
      <c r="G172" s="117">
        <f ca="1">IFERROR(NOW()-F172,"-")</f>
        <v>45955.594426388889</v>
      </c>
      <c r="H172" s="116"/>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2"/>
    </row>
    <row r="173" spans="1:88" ht="31.5" customHeight="1">
      <c r="A173" s="114"/>
      <c r="B173" s="18" t="str">
        <f>IFERROR(VLOOKUP(D173,DB!A:K,11,0),"")</f>
        <v/>
      </c>
      <c r="C173" s="18"/>
      <c r="D173" s="18"/>
      <c r="E173" s="115"/>
      <c r="F173" s="116"/>
      <c r="G173" s="117">
        <f ca="1">IFERROR(NOW()-F173,"-")</f>
        <v>45955.594426388889</v>
      </c>
      <c r="H173" s="116"/>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2"/>
    </row>
    <row r="174" spans="1:88" ht="31.5" customHeight="1">
      <c r="A174" s="114"/>
      <c r="B174" s="18" t="str">
        <f>IFERROR(VLOOKUP(D174,DB!A:K,11,0),"")</f>
        <v/>
      </c>
      <c r="C174" s="18"/>
      <c r="D174" s="18"/>
      <c r="E174" s="115"/>
      <c r="F174" s="116"/>
      <c r="G174" s="117">
        <f ca="1">IFERROR(NOW()-F174,"-")</f>
        <v>45955.594426388889</v>
      </c>
      <c r="H174" s="116"/>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2"/>
    </row>
    <row r="175" spans="1:88" ht="31.5" customHeight="1">
      <c r="A175" s="114"/>
      <c r="B175" s="18" t="str">
        <f>IFERROR(VLOOKUP(D175,DB!A:K,11,0),"")</f>
        <v/>
      </c>
      <c r="C175" s="18"/>
      <c r="D175" s="18"/>
      <c r="E175" s="115"/>
      <c r="F175" s="116"/>
      <c r="G175" s="117">
        <f ca="1">IFERROR(NOW()-F175,"-")</f>
        <v>45955.594426388889</v>
      </c>
      <c r="H175" s="116"/>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2"/>
    </row>
    <row r="176" spans="1:88" ht="31.5" customHeight="1">
      <c r="A176" s="114"/>
      <c r="B176" s="18" t="str">
        <f>IFERROR(VLOOKUP(D176,DB!A:K,11,0),"")</f>
        <v/>
      </c>
      <c r="C176" s="18"/>
      <c r="D176" s="18"/>
      <c r="E176" s="115"/>
      <c r="F176" s="116"/>
      <c r="G176" s="117">
        <f ca="1">IFERROR(NOW()-F176,"-")</f>
        <v>45955.594426388889</v>
      </c>
      <c r="H176" s="116"/>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2"/>
    </row>
    <row r="177" spans="1:88" ht="31.5" customHeight="1">
      <c r="A177" s="114"/>
      <c r="B177" s="18" t="str">
        <f>IFERROR(VLOOKUP(D177,DB!A:K,11,0),"")</f>
        <v/>
      </c>
      <c r="C177" s="18"/>
      <c r="D177" s="18"/>
      <c r="E177" s="115"/>
      <c r="F177" s="116"/>
      <c r="G177" s="117">
        <f ca="1">IFERROR(NOW()-F177,"-")</f>
        <v>45955.594426388889</v>
      </c>
      <c r="H177" s="116"/>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2"/>
    </row>
    <row r="178" spans="1:88" ht="31.5" customHeight="1">
      <c r="A178" s="114"/>
      <c r="B178" s="18" t="str">
        <f>IFERROR(VLOOKUP(D178,DB!A:K,11,0),"")</f>
        <v/>
      </c>
      <c r="C178" s="18"/>
      <c r="D178" s="18"/>
      <c r="E178" s="115"/>
      <c r="F178" s="116"/>
      <c r="G178" s="117">
        <f ca="1">IFERROR(NOW()-F178,"-")</f>
        <v>45955.594426388889</v>
      </c>
      <c r="H178" s="116"/>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2"/>
    </row>
    <row r="179" spans="1:88" ht="31.5" customHeight="1">
      <c r="A179" s="114"/>
      <c r="B179" s="18" t="str">
        <f>IFERROR(VLOOKUP(D179,DB!A:K,11,0),"")</f>
        <v/>
      </c>
      <c r="C179" s="18"/>
      <c r="D179" s="18"/>
      <c r="E179" s="115"/>
      <c r="F179" s="116"/>
      <c r="G179" s="117">
        <f ca="1">IFERROR(NOW()-F179,"-")</f>
        <v>45955.594426388889</v>
      </c>
      <c r="H179" s="116"/>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2"/>
    </row>
    <row r="180" spans="1:88" ht="31.5" customHeight="1">
      <c r="A180" s="114"/>
      <c r="B180" s="18" t="str">
        <f>IFERROR(VLOOKUP(D180,DB!A:K,11,0),"")</f>
        <v/>
      </c>
      <c r="C180" s="18"/>
      <c r="D180" s="18"/>
      <c r="E180" s="115"/>
      <c r="F180" s="116"/>
      <c r="G180" s="117">
        <f ca="1">IFERROR(NOW()-F180,"-")</f>
        <v>45955.594426388889</v>
      </c>
      <c r="H180" s="116"/>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2"/>
    </row>
    <row r="181" spans="1:88" ht="31.5" customHeight="1">
      <c r="A181" s="114"/>
      <c r="B181" s="18" t="str">
        <f>IFERROR(VLOOKUP(D181,DB!A:K,11,0),"")</f>
        <v/>
      </c>
      <c r="C181" s="18"/>
      <c r="D181" s="18"/>
      <c r="E181" s="115"/>
      <c r="F181" s="116"/>
      <c r="G181" s="117">
        <f ca="1">IFERROR(NOW()-F181,"-")</f>
        <v>45955.594426388889</v>
      </c>
      <c r="H181" s="116"/>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2"/>
    </row>
    <row r="182" spans="1:88" ht="31.5" customHeight="1">
      <c r="A182" s="114"/>
      <c r="B182" s="18" t="str">
        <f>IFERROR(VLOOKUP(D182,DB!A:K,11,0),"")</f>
        <v/>
      </c>
      <c r="C182" s="18"/>
      <c r="D182" s="18"/>
      <c r="E182" s="115"/>
      <c r="F182" s="116"/>
      <c r="G182" s="117">
        <f ca="1">IFERROR(NOW()-F182,"-")</f>
        <v>45955.594426388889</v>
      </c>
      <c r="H182" s="116"/>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2"/>
    </row>
    <row r="183" spans="1:88" ht="31.5" customHeight="1">
      <c r="A183" s="114"/>
      <c r="B183" s="18" t="str">
        <f>IFERROR(VLOOKUP(D183,DB!A:K,11,0),"")</f>
        <v/>
      </c>
      <c r="C183" s="18"/>
      <c r="D183" s="18"/>
      <c r="E183" s="115"/>
      <c r="F183" s="116"/>
      <c r="G183" s="117">
        <f ca="1">IFERROR(NOW()-F183,"-")</f>
        <v>45955.594426388889</v>
      </c>
      <c r="H183" s="116"/>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2"/>
    </row>
    <row r="184" spans="1:88" ht="31.5" customHeight="1">
      <c r="A184" s="114"/>
      <c r="B184" s="18" t="str">
        <f>IFERROR(VLOOKUP(D184,DB!A:K,11,0),"")</f>
        <v/>
      </c>
      <c r="C184" s="18"/>
      <c r="D184" s="18"/>
      <c r="E184" s="115"/>
      <c r="F184" s="116"/>
      <c r="G184" s="117">
        <f ca="1">IFERROR(NOW()-F184,"-")</f>
        <v>45955.594426388889</v>
      </c>
      <c r="H184" s="116"/>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2"/>
    </row>
    <row r="185" spans="1:88" ht="31.5" customHeight="1">
      <c r="A185" s="114"/>
      <c r="B185" s="18" t="str">
        <f>IFERROR(VLOOKUP(D185,DB!A:K,11,0),"")</f>
        <v/>
      </c>
      <c r="C185" s="18"/>
      <c r="D185" s="18"/>
      <c r="E185" s="115"/>
      <c r="F185" s="116"/>
      <c r="G185" s="117">
        <f ca="1">IFERROR(NOW()-F185,"-")</f>
        <v>45955.594426388889</v>
      </c>
      <c r="H185" s="116"/>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2"/>
    </row>
    <row r="186" spans="1:88" ht="31.5" customHeight="1">
      <c r="A186" s="114"/>
      <c r="B186" s="18" t="str">
        <f>IFERROR(VLOOKUP(D186,DB!A:K,11,0),"")</f>
        <v/>
      </c>
      <c r="C186" s="18"/>
      <c r="D186" s="18"/>
      <c r="E186" s="115"/>
      <c r="F186" s="116"/>
      <c r="G186" s="117">
        <f ca="1">IFERROR(NOW()-F186,"-")</f>
        <v>45955.594426388889</v>
      </c>
      <c r="H186" s="116"/>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2"/>
    </row>
    <row r="187" spans="1:88" ht="31.5" customHeight="1">
      <c r="A187" s="114"/>
      <c r="B187" s="18" t="str">
        <f>IFERROR(VLOOKUP(D187,DB!A:K,11,0),"")</f>
        <v/>
      </c>
      <c r="C187" s="18"/>
      <c r="D187" s="18"/>
      <c r="E187" s="115"/>
      <c r="F187" s="116"/>
      <c r="G187" s="117">
        <f ca="1">IFERROR(NOW()-F187,"-")</f>
        <v>45955.594426388889</v>
      </c>
      <c r="H187" s="116"/>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2"/>
    </row>
    <row r="188" spans="1:88" ht="31.5" customHeight="1">
      <c r="A188" s="114"/>
      <c r="B188" s="18" t="str">
        <f>IFERROR(VLOOKUP(D188,DB!A:K,11,0),"")</f>
        <v/>
      </c>
      <c r="C188" s="18"/>
      <c r="D188" s="18"/>
      <c r="E188" s="115"/>
      <c r="F188" s="116"/>
      <c r="G188" s="117">
        <f ca="1">IFERROR(NOW()-F188,"-")</f>
        <v>45955.594426388889</v>
      </c>
      <c r="H188" s="116"/>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2"/>
    </row>
    <row r="189" spans="1:88" ht="31.5" customHeight="1">
      <c r="A189" s="114"/>
      <c r="B189" s="18" t="str">
        <f>IFERROR(VLOOKUP(D189,DB!A:K,11,0),"")</f>
        <v/>
      </c>
      <c r="C189" s="18"/>
      <c r="D189" s="18"/>
      <c r="E189" s="115"/>
      <c r="F189" s="116"/>
      <c r="G189" s="117">
        <f ca="1">IFERROR(NOW()-F189,"-")</f>
        <v>45955.594426388889</v>
      </c>
      <c r="H189" s="116"/>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2"/>
    </row>
    <row r="190" spans="1:88" ht="31.5" customHeight="1">
      <c r="A190" s="114"/>
      <c r="B190" s="18" t="str">
        <f>IFERROR(VLOOKUP(D190,DB!A:K,11,0),"")</f>
        <v/>
      </c>
      <c r="C190" s="18"/>
      <c r="D190" s="18"/>
      <c r="E190" s="115"/>
      <c r="F190" s="116"/>
      <c r="G190" s="117">
        <f ca="1">IFERROR(NOW()-F190,"-")</f>
        <v>45955.594426388889</v>
      </c>
      <c r="H190" s="116"/>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2"/>
    </row>
    <row r="191" spans="1:88" ht="31.5" customHeight="1">
      <c r="A191" s="114"/>
      <c r="B191" s="18" t="str">
        <f>IFERROR(VLOOKUP(D191,DB!A:K,11,0),"")</f>
        <v/>
      </c>
      <c r="C191" s="18"/>
      <c r="D191" s="18"/>
      <c r="E191" s="115"/>
      <c r="F191" s="116"/>
      <c r="G191" s="117">
        <f ca="1">IFERROR(NOW()-F191,"-")</f>
        <v>45955.594426388889</v>
      </c>
      <c r="H191" s="116"/>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2"/>
    </row>
    <row r="192" spans="1:88" ht="31.5" customHeight="1">
      <c r="A192" s="114"/>
      <c r="B192" s="18" t="str">
        <f>IFERROR(VLOOKUP(D192,DB!A:K,11,0),"")</f>
        <v/>
      </c>
      <c r="C192" s="18"/>
      <c r="D192" s="18"/>
      <c r="E192" s="115"/>
      <c r="F192" s="116"/>
      <c r="G192" s="117">
        <f ca="1">IFERROR(NOW()-F192,"-")</f>
        <v>45955.594426388889</v>
      </c>
      <c r="H192" s="116"/>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2"/>
    </row>
    <row r="193" spans="1:88" ht="31.5" customHeight="1">
      <c r="A193" s="114"/>
      <c r="B193" s="18" t="str">
        <f>IFERROR(VLOOKUP(D193,DB!A:K,11,0),"")</f>
        <v/>
      </c>
      <c r="C193" s="18"/>
      <c r="D193" s="18"/>
      <c r="E193" s="115"/>
      <c r="F193" s="116"/>
      <c r="G193" s="117">
        <f ca="1">IFERROR(NOW()-F193,"-")</f>
        <v>45955.594426388889</v>
      </c>
      <c r="H193" s="116"/>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2"/>
    </row>
    <row r="194" spans="1:88" ht="31.5" customHeight="1">
      <c r="A194" s="114"/>
      <c r="B194" s="18" t="str">
        <f>IFERROR(VLOOKUP(D194,DB!A:K,11,0),"")</f>
        <v/>
      </c>
      <c r="C194" s="18"/>
      <c r="D194" s="18"/>
      <c r="E194" s="115"/>
      <c r="F194" s="116"/>
      <c r="G194" s="117">
        <f ca="1">IFERROR(NOW()-F194,"-")</f>
        <v>45955.594426388889</v>
      </c>
      <c r="H194" s="116"/>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2"/>
    </row>
    <row r="195" spans="1:88" ht="31.5" customHeight="1">
      <c r="A195" s="114"/>
      <c r="B195" s="18" t="str">
        <f>IFERROR(VLOOKUP(D195,DB!A:K,11,0),"")</f>
        <v/>
      </c>
      <c r="C195" s="18"/>
      <c r="D195" s="18"/>
      <c r="E195" s="115"/>
      <c r="F195" s="116"/>
      <c r="G195" s="117">
        <f ca="1">IFERROR(NOW()-F195,"-")</f>
        <v>45955.594426388889</v>
      </c>
      <c r="H195" s="116"/>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2"/>
    </row>
    <row r="196" spans="1:88" ht="31.5" customHeight="1">
      <c r="A196" s="114"/>
      <c r="B196" s="18" t="str">
        <f>IFERROR(VLOOKUP(D196,DB!A:K,11,0),"")</f>
        <v/>
      </c>
      <c r="C196" s="18"/>
      <c r="D196" s="18"/>
      <c r="E196" s="115"/>
      <c r="F196" s="116"/>
      <c r="G196" s="117">
        <f ca="1">IFERROR(NOW()-F196,"-")</f>
        <v>45955.594426388889</v>
      </c>
      <c r="H196" s="116"/>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2"/>
    </row>
    <row r="197" spans="1:88" ht="31.5" customHeight="1">
      <c r="A197" s="114"/>
      <c r="B197" s="18" t="str">
        <f>IFERROR(VLOOKUP(D197,DB!A:K,11,0),"")</f>
        <v/>
      </c>
      <c r="C197" s="18"/>
      <c r="D197" s="18"/>
      <c r="E197" s="115"/>
      <c r="F197" s="116"/>
      <c r="G197" s="117">
        <f ca="1">IFERROR(NOW()-F197,"-")</f>
        <v>45955.594426388889</v>
      </c>
      <c r="H197" s="116"/>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2"/>
    </row>
    <row r="198" spans="1:88" ht="31.5" customHeight="1">
      <c r="A198" s="114"/>
      <c r="B198" s="18" t="str">
        <f>IFERROR(VLOOKUP(D198,DB!A:K,11,0),"")</f>
        <v/>
      </c>
      <c r="C198" s="18"/>
      <c r="D198" s="18"/>
      <c r="E198" s="115"/>
      <c r="F198" s="116"/>
      <c r="G198" s="117">
        <f ca="1">IFERROR(NOW()-F198,"-")</f>
        <v>45955.594426388889</v>
      </c>
      <c r="H198" s="116"/>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2"/>
    </row>
    <row r="199" spans="1:88" ht="31.5" customHeight="1">
      <c r="A199" s="114"/>
      <c r="B199" s="18" t="str">
        <f>IFERROR(VLOOKUP(D199,DB!A:K,11,0),"")</f>
        <v/>
      </c>
      <c r="C199" s="18"/>
      <c r="D199" s="18"/>
      <c r="E199" s="115"/>
      <c r="F199" s="116"/>
      <c r="G199" s="117">
        <f ca="1">IFERROR(NOW()-F199,"-")</f>
        <v>45955.594426388889</v>
      </c>
      <c r="H199" s="116"/>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2"/>
    </row>
    <row r="200" spans="1:88" ht="31.5" customHeight="1">
      <c r="A200" s="114"/>
      <c r="B200" s="18" t="str">
        <f>IFERROR(VLOOKUP(D200,DB!A:K,11,0),"")</f>
        <v/>
      </c>
      <c r="C200" s="18"/>
      <c r="D200" s="18"/>
      <c r="E200" s="115"/>
      <c r="F200" s="116"/>
      <c r="G200" s="117">
        <f ca="1">IFERROR(NOW()-F200,"-")</f>
        <v>45955.594426388889</v>
      </c>
      <c r="H200" s="116"/>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2"/>
    </row>
    <row r="201" spans="1:88" ht="31.5" customHeight="1">
      <c r="A201" s="114"/>
      <c r="B201" s="18" t="str">
        <f>IFERROR(VLOOKUP(D201,DB!A:K,11,0),"")</f>
        <v/>
      </c>
      <c r="C201" s="18"/>
      <c r="D201" s="18"/>
      <c r="E201" s="115"/>
      <c r="F201" s="116"/>
      <c r="G201" s="117">
        <f ca="1">IFERROR(NOW()-F201,"-")</f>
        <v>45955.594426388889</v>
      </c>
      <c r="H201" s="116"/>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2"/>
    </row>
    <row r="202" spans="1:88" ht="31.5" customHeight="1">
      <c r="A202" s="114"/>
      <c r="B202" s="18" t="str">
        <f>IFERROR(VLOOKUP(D202,DB!A:K,11,0),"")</f>
        <v/>
      </c>
      <c r="C202" s="18"/>
      <c r="D202" s="18"/>
      <c r="E202" s="115"/>
      <c r="F202" s="116"/>
      <c r="G202" s="117">
        <f ca="1">IFERROR(NOW()-F202,"-")</f>
        <v>45955.594426388889</v>
      </c>
      <c r="H202" s="116"/>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2"/>
    </row>
    <row r="203" spans="1:88" ht="31.5" customHeight="1">
      <c r="A203" s="114"/>
      <c r="B203" s="18" t="str">
        <f>IFERROR(VLOOKUP(D203,DB!A:K,11,0),"")</f>
        <v/>
      </c>
      <c r="C203" s="18"/>
      <c r="D203" s="18"/>
      <c r="E203" s="115"/>
      <c r="F203" s="116"/>
      <c r="G203" s="117">
        <f ca="1">IFERROR(NOW()-F203,"-")</f>
        <v>45955.594426388889</v>
      </c>
      <c r="H203" s="116"/>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2"/>
    </row>
    <row r="204" spans="1:88" ht="31.5" customHeight="1">
      <c r="A204" s="114"/>
      <c r="B204" s="18" t="str">
        <f>IFERROR(VLOOKUP(D204,DB!A:K,11,0),"")</f>
        <v/>
      </c>
      <c r="C204" s="18"/>
      <c r="D204" s="18"/>
      <c r="E204" s="115"/>
      <c r="F204" s="116"/>
      <c r="G204" s="117">
        <f ca="1">IFERROR(NOW()-F204,"-")</f>
        <v>45955.594426388889</v>
      </c>
      <c r="H204" s="116"/>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2"/>
    </row>
    <row r="205" spans="1:88" ht="31.5" customHeight="1">
      <c r="A205" s="114"/>
      <c r="B205" s="18" t="str">
        <f>IFERROR(VLOOKUP(D205,DB!A:K,11,0),"")</f>
        <v/>
      </c>
      <c r="C205" s="18"/>
      <c r="D205" s="18"/>
      <c r="E205" s="115"/>
      <c r="F205" s="116"/>
      <c r="G205" s="117">
        <f ca="1">IFERROR(NOW()-F205,"-")</f>
        <v>45955.594426388889</v>
      </c>
      <c r="H205" s="116"/>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2"/>
    </row>
    <row r="206" spans="1:88" ht="31.5" customHeight="1">
      <c r="A206" s="114"/>
      <c r="B206" s="18" t="str">
        <f>IFERROR(VLOOKUP(D206,DB!A:K,11,0),"")</f>
        <v/>
      </c>
      <c r="C206" s="18"/>
      <c r="D206" s="18"/>
      <c r="E206" s="115"/>
      <c r="F206" s="116"/>
      <c r="G206" s="117">
        <f ca="1">IFERROR(NOW()-F206,"-")</f>
        <v>45955.594426388889</v>
      </c>
      <c r="H206" s="116"/>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2"/>
    </row>
    <row r="207" spans="1:88" ht="31.5" customHeight="1">
      <c r="A207" s="114"/>
      <c r="B207" s="18" t="str">
        <f>IFERROR(VLOOKUP(D207,DB!A:K,11,0),"")</f>
        <v/>
      </c>
      <c r="C207" s="18"/>
      <c r="D207" s="18"/>
      <c r="E207" s="115"/>
      <c r="F207" s="116"/>
      <c r="G207" s="117">
        <f ca="1">IFERROR(NOW()-F207,"-")</f>
        <v>45955.594426388889</v>
      </c>
      <c r="H207" s="116"/>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2"/>
    </row>
    <row r="208" spans="1:88" ht="31.5" customHeight="1">
      <c r="A208" s="114"/>
      <c r="B208" s="18" t="str">
        <f>IFERROR(VLOOKUP(D208,DB!A:K,11,0),"")</f>
        <v/>
      </c>
      <c r="C208" s="18"/>
      <c r="D208" s="18"/>
      <c r="E208" s="115"/>
      <c r="F208" s="116"/>
      <c r="G208" s="117">
        <f ca="1">IFERROR(NOW()-F208,"-")</f>
        <v>45955.594426388889</v>
      </c>
      <c r="H208" s="116"/>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2"/>
    </row>
    <row r="209" spans="1:88" ht="31.5" customHeight="1">
      <c r="A209" s="114"/>
      <c r="B209" s="18" t="str">
        <f>IFERROR(VLOOKUP(D209,DB!A:K,11,0),"")</f>
        <v/>
      </c>
      <c r="C209" s="18"/>
      <c r="D209" s="18"/>
      <c r="E209" s="115"/>
      <c r="F209" s="116"/>
      <c r="G209" s="117">
        <f ca="1">IFERROR(NOW()-F209,"-")</f>
        <v>45955.594426388889</v>
      </c>
      <c r="H209" s="116"/>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2"/>
    </row>
    <row r="210" spans="1:88" ht="31.5" customHeight="1">
      <c r="A210" s="114"/>
      <c r="B210" s="18" t="str">
        <f>IFERROR(VLOOKUP(D210,DB!A:K,11,0),"")</f>
        <v/>
      </c>
      <c r="C210" s="18"/>
      <c r="D210" s="18"/>
      <c r="E210" s="115"/>
      <c r="F210" s="116"/>
      <c r="G210" s="117">
        <f ca="1">IFERROR(NOW()-F210,"-")</f>
        <v>45955.594426388889</v>
      </c>
      <c r="H210" s="116"/>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2"/>
    </row>
    <row r="211" spans="1:88" ht="31.5" customHeight="1">
      <c r="A211" s="114"/>
      <c r="B211" s="18" t="str">
        <f>IFERROR(VLOOKUP(D211,DB!A:K,11,0),"")</f>
        <v/>
      </c>
      <c r="C211" s="18"/>
      <c r="D211" s="18"/>
      <c r="E211" s="115"/>
      <c r="F211" s="116"/>
      <c r="G211" s="117">
        <f ca="1">IFERROR(NOW()-F211,"-")</f>
        <v>45955.594426388889</v>
      </c>
      <c r="H211" s="116"/>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2"/>
    </row>
    <row r="212" spans="1:88" ht="31.5" customHeight="1">
      <c r="A212" s="114"/>
      <c r="B212" s="18" t="str">
        <f>IFERROR(VLOOKUP(D212,DB!A:K,11,0),"")</f>
        <v/>
      </c>
      <c r="C212" s="18"/>
      <c r="D212" s="18"/>
      <c r="E212" s="115"/>
      <c r="F212" s="116"/>
      <c r="G212" s="117">
        <f ca="1">IFERROR(NOW()-F212,"-")</f>
        <v>45955.594426388889</v>
      </c>
      <c r="H212" s="116"/>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2"/>
    </row>
    <row r="213" spans="1:88" ht="31.5" customHeight="1">
      <c r="A213" s="114"/>
      <c r="B213" s="18" t="str">
        <f>IFERROR(VLOOKUP(D213,DB!A:K,11,0),"")</f>
        <v/>
      </c>
      <c r="C213" s="18"/>
      <c r="D213" s="18"/>
      <c r="E213" s="115"/>
      <c r="F213" s="116"/>
      <c r="G213" s="117">
        <f ca="1">IFERROR(NOW()-F213,"-")</f>
        <v>45955.594426388889</v>
      </c>
      <c r="H213" s="116"/>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2"/>
    </row>
    <row r="214" spans="1:88" ht="31.5" customHeight="1">
      <c r="A214" s="114"/>
      <c r="B214" s="18" t="str">
        <f>IFERROR(VLOOKUP(D214,DB!A:K,11,0),"")</f>
        <v/>
      </c>
      <c r="C214" s="18"/>
      <c r="D214" s="18"/>
      <c r="E214" s="115"/>
      <c r="F214" s="116"/>
      <c r="G214" s="117">
        <f ca="1">IFERROR(NOW()-F214,"-")</f>
        <v>45955.594426388889</v>
      </c>
      <c r="H214" s="116"/>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2"/>
    </row>
    <row r="215" spans="1:88" ht="31.5" customHeight="1">
      <c r="A215" s="114"/>
      <c r="B215" s="18" t="str">
        <f>IFERROR(VLOOKUP(D215,DB!A:K,11,0),"")</f>
        <v/>
      </c>
      <c r="C215" s="18"/>
      <c r="D215" s="18"/>
      <c r="E215" s="115"/>
      <c r="F215" s="116"/>
      <c r="G215" s="117">
        <f ca="1">IFERROR(NOW()-F215,"-")</f>
        <v>45955.594426388889</v>
      </c>
      <c r="H215" s="116"/>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2"/>
    </row>
    <row r="216" spans="1:88" ht="31.5" customHeight="1">
      <c r="A216" s="114"/>
      <c r="B216" s="18" t="str">
        <f>IFERROR(VLOOKUP(D216,DB!A:K,11,0),"")</f>
        <v/>
      </c>
      <c r="C216" s="18"/>
      <c r="D216" s="18"/>
      <c r="E216" s="115"/>
      <c r="F216" s="116"/>
      <c r="G216" s="117">
        <f ca="1">IFERROR(NOW()-F216,"-")</f>
        <v>45955.594426388889</v>
      </c>
      <c r="H216" s="116"/>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2"/>
    </row>
    <row r="217" spans="1:88" ht="31.5" customHeight="1">
      <c r="A217" s="114"/>
      <c r="B217" s="18" t="str">
        <f>IFERROR(VLOOKUP(D217,DB!A:K,11,0),"")</f>
        <v/>
      </c>
      <c r="C217" s="18"/>
      <c r="D217" s="18"/>
      <c r="E217" s="115"/>
      <c r="F217" s="116"/>
      <c r="G217" s="117">
        <f ca="1">IFERROR(NOW()-F217,"-")</f>
        <v>45955.594426388889</v>
      </c>
      <c r="H217" s="116"/>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2"/>
    </row>
    <row r="218" spans="1:88" ht="31.5" customHeight="1">
      <c r="A218" s="114"/>
      <c r="B218" s="18" t="str">
        <f>IFERROR(VLOOKUP(D218,DB!A:K,11,0),"")</f>
        <v/>
      </c>
      <c r="C218" s="18"/>
      <c r="D218" s="18"/>
      <c r="E218" s="115"/>
      <c r="F218" s="116"/>
      <c r="G218" s="117">
        <f ca="1">IFERROR(NOW()-F218,"-")</f>
        <v>45955.594426388889</v>
      </c>
      <c r="H218" s="116"/>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2"/>
    </row>
    <row r="219" spans="1:88" ht="31.5" customHeight="1">
      <c r="A219" s="114"/>
      <c r="B219" s="18" t="str">
        <f>IFERROR(VLOOKUP(D219,DB!A:K,11,0),"")</f>
        <v/>
      </c>
      <c r="C219" s="18"/>
      <c r="D219" s="18"/>
      <c r="E219" s="115"/>
      <c r="F219" s="116"/>
      <c r="G219" s="117">
        <f ca="1">IFERROR(NOW()-F219,"-")</f>
        <v>45955.594426388889</v>
      </c>
      <c r="H219" s="116"/>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2"/>
    </row>
    <row r="220" spans="1:88" ht="31.5" customHeight="1">
      <c r="A220" s="114"/>
      <c r="B220" s="18" t="str">
        <f>IFERROR(VLOOKUP(D220,DB!A:K,11,0),"")</f>
        <v/>
      </c>
      <c r="C220" s="18"/>
      <c r="D220" s="18"/>
      <c r="E220" s="115"/>
      <c r="F220" s="116"/>
      <c r="G220" s="117">
        <f ca="1">IFERROR(NOW()-F220,"-")</f>
        <v>45955.594426388889</v>
      </c>
      <c r="H220" s="116"/>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2"/>
    </row>
    <row r="221" spans="1:88" ht="31.5" customHeight="1">
      <c r="A221" s="114"/>
      <c r="B221" s="18" t="str">
        <f>IFERROR(VLOOKUP(D221,DB!A:K,11,0),"")</f>
        <v/>
      </c>
      <c r="C221" s="18"/>
      <c r="D221" s="18"/>
      <c r="E221" s="115"/>
      <c r="F221" s="116"/>
      <c r="G221" s="117">
        <f ca="1">IFERROR(NOW()-F221,"-")</f>
        <v>45955.594426388889</v>
      </c>
      <c r="H221" s="116"/>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2"/>
    </row>
    <row r="222" spans="1:88" ht="31.5" customHeight="1">
      <c r="A222" s="114"/>
      <c r="B222" s="18" t="str">
        <f>IFERROR(VLOOKUP(D222,DB!A:K,11,0),"")</f>
        <v/>
      </c>
      <c r="C222" s="18"/>
      <c r="D222" s="18"/>
      <c r="E222" s="115"/>
      <c r="F222" s="116"/>
      <c r="G222" s="117">
        <f ca="1">IFERROR(NOW()-F222,"-")</f>
        <v>45955.594426388889</v>
      </c>
      <c r="H222" s="116"/>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2"/>
    </row>
    <row r="223" spans="1:88" ht="31.5" customHeight="1">
      <c r="A223" s="114"/>
      <c r="B223" s="18" t="str">
        <f>IFERROR(VLOOKUP(D223,DB!A:K,11,0),"")</f>
        <v/>
      </c>
      <c r="C223" s="18"/>
      <c r="D223" s="18"/>
      <c r="E223" s="115"/>
      <c r="F223" s="116"/>
      <c r="G223" s="117">
        <f ca="1">IFERROR(NOW()-F223,"-")</f>
        <v>45955.594426388889</v>
      </c>
      <c r="H223" s="116"/>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2"/>
    </row>
    <row r="224" spans="1:88" ht="31.5" customHeight="1">
      <c r="A224" s="114"/>
      <c r="B224" s="18" t="str">
        <f>IFERROR(VLOOKUP(D224,DB!A:K,11,0),"")</f>
        <v/>
      </c>
      <c r="C224" s="18"/>
      <c r="D224" s="18"/>
      <c r="E224" s="115"/>
      <c r="F224" s="116"/>
      <c r="G224" s="117">
        <f ca="1">IFERROR(NOW()-F224,"-")</f>
        <v>45955.594426388889</v>
      </c>
      <c r="H224" s="116"/>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2"/>
    </row>
    <row r="225" spans="1:88" ht="31.5" customHeight="1">
      <c r="A225" s="114"/>
      <c r="B225" s="18" t="str">
        <f>IFERROR(VLOOKUP(D225,DB!A:K,11,0),"")</f>
        <v/>
      </c>
      <c r="C225" s="18"/>
      <c r="D225" s="18"/>
      <c r="E225" s="115"/>
      <c r="F225" s="116"/>
      <c r="G225" s="117">
        <f ca="1">IFERROR(NOW()-F225,"-")</f>
        <v>45955.594426388889</v>
      </c>
      <c r="H225" s="116"/>
      <c r="I225" s="18" t="str">
        <f>IFERROR(VLOOKUP(D225,DB!A:F,6,0),"")</f>
        <v/>
      </c>
      <c r="J225" s="18" t="str">
        <f>IFERROR(VLOOKUP(D225,DB!A:G,7,0),"")</f>
        <v/>
      </c>
      <c r="K225" s="19"/>
      <c r="L225" s="18" t="str">
        <f>IFERROR(VLOOKUP(D225,DB!A:I,9,0),"")</f>
        <v/>
      </c>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c r="AS225" s="18"/>
      <c r="AT225" s="18"/>
      <c r="AU225" s="18"/>
      <c r="AV225" s="18"/>
      <c r="AW225" s="18"/>
      <c r="AX225" s="18"/>
      <c r="AY225" s="18"/>
      <c r="AZ225" s="18"/>
      <c r="BA225" s="18"/>
      <c r="BB225" s="18"/>
      <c r="BC225" s="18"/>
      <c r="BD225" s="18"/>
      <c r="BE225" s="18"/>
      <c r="BF225" s="18"/>
      <c r="BG225" s="18"/>
      <c r="BH225" s="18"/>
      <c r="BI225" s="18"/>
      <c r="BJ225" s="18"/>
      <c r="BK225" s="18"/>
      <c r="BL225" s="18"/>
      <c r="BM225" s="18"/>
      <c r="BN225" s="18"/>
      <c r="BO225" s="18"/>
      <c r="BP225" s="18"/>
      <c r="BQ225" s="18"/>
      <c r="BR225" s="18"/>
      <c r="BS225" s="18"/>
      <c r="BT225" s="18"/>
      <c r="BU225" s="18"/>
      <c r="BV225" s="18"/>
      <c r="BW225" s="18"/>
      <c r="BX225" s="18"/>
      <c r="BY225" s="18"/>
      <c r="BZ225" s="18"/>
      <c r="CA225" s="18"/>
      <c r="CB225" s="18"/>
      <c r="CC225" s="18"/>
      <c r="CD225" s="18"/>
      <c r="CE225" s="18"/>
      <c r="CF225" s="18"/>
      <c r="CG225" s="18"/>
      <c r="CH225" s="18"/>
      <c r="CI225" s="18"/>
      <c r="CJ225" s="112"/>
    </row>
    <row r="226" spans="1:88" ht="31.5" customHeight="1">
      <c r="A226" s="114"/>
      <c r="B226" s="18" t="str">
        <f>IFERROR(VLOOKUP(D226,DB!A:K,11,0),"")</f>
        <v/>
      </c>
      <c r="C226" s="18"/>
      <c r="D226" s="18"/>
      <c r="E226" s="115"/>
      <c r="F226" s="116"/>
      <c r="G226" s="117">
        <f ca="1">IFERROR(NOW()-F226,"-")</f>
        <v>45955.594426388889</v>
      </c>
      <c r="H226" s="116"/>
      <c r="I226" s="18" t="str">
        <f>IFERROR(VLOOKUP(D226,DB!A:F,6,0),"")</f>
        <v/>
      </c>
      <c r="J226" s="18" t="str">
        <f>IFERROR(VLOOKUP(D226,DB!A:G,7,0),"")</f>
        <v/>
      </c>
      <c r="K226" s="19"/>
      <c r="L226" s="18" t="str">
        <f>IFERROR(VLOOKUP(D226,DB!A:I,9,0),"")</f>
        <v/>
      </c>
      <c r="M226" s="18"/>
      <c r="N226" s="18"/>
      <c r="O226" s="18"/>
      <c r="P226" s="18"/>
      <c r="Q226" s="18"/>
      <c r="R226" s="18"/>
      <c r="S226" s="18"/>
      <c r="T226" s="18"/>
      <c r="U226" s="18"/>
      <c r="V226" s="18"/>
      <c r="W226" s="18"/>
      <c r="X226" s="18"/>
      <c r="Y226" s="18"/>
      <c r="Z226" s="18"/>
      <c r="AA226" s="18"/>
      <c r="AB226" s="18"/>
      <c r="AC226" s="18"/>
      <c r="AD226" s="18"/>
      <c r="AE226" s="18"/>
      <c r="AF226" s="18"/>
      <c r="AG226" s="18"/>
      <c r="AH226" s="18"/>
      <c r="AI226" s="18"/>
      <c r="AJ226" s="18"/>
      <c r="AK226" s="18"/>
      <c r="AL226" s="18"/>
      <c r="AM226" s="18"/>
      <c r="AN226" s="18"/>
      <c r="AO226" s="18"/>
      <c r="AP226" s="18"/>
      <c r="AQ226" s="18"/>
      <c r="AR226" s="18"/>
      <c r="AS226" s="18"/>
      <c r="AT226" s="18"/>
      <c r="AU226" s="18"/>
      <c r="AV226" s="18"/>
      <c r="AW226" s="18"/>
      <c r="AX226" s="18"/>
      <c r="AY226" s="18"/>
      <c r="AZ226" s="18"/>
      <c r="BA226" s="18"/>
      <c r="BB226" s="18"/>
      <c r="BC226" s="18"/>
      <c r="BD226" s="18"/>
      <c r="BE226" s="18"/>
      <c r="BF226" s="18"/>
      <c r="BG226" s="18"/>
      <c r="BH226" s="18"/>
      <c r="BI226" s="18"/>
      <c r="BJ226" s="18"/>
      <c r="BK226" s="18"/>
      <c r="BL226" s="18"/>
      <c r="BM226" s="18"/>
      <c r="BN226" s="18"/>
      <c r="BO226" s="18"/>
      <c r="BP226" s="18"/>
      <c r="BQ226" s="18"/>
      <c r="BR226" s="18"/>
      <c r="BS226" s="18"/>
      <c r="BT226" s="18"/>
      <c r="BU226" s="18"/>
      <c r="BV226" s="18"/>
      <c r="BW226" s="18"/>
      <c r="BX226" s="18"/>
      <c r="BY226" s="18"/>
      <c r="BZ226" s="18"/>
      <c r="CA226" s="18"/>
      <c r="CB226" s="18"/>
      <c r="CC226" s="18"/>
      <c r="CD226" s="18"/>
      <c r="CE226" s="18"/>
      <c r="CF226" s="18"/>
      <c r="CG226" s="18"/>
      <c r="CH226" s="18"/>
      <c r="CI226" s="18"/>
      <c r="CJ226" s="112"/>
    </row>
    <row r="227" spans="1:88" ht="31.5" customHeight="1">
      <c r="A227" s="162"/>
      <c r="B227" s="163" t="str">
        <f>IFERROR(VLOOKUP(D227,DB!A:K,11,0),"")</f>
        <v/>
      </c>
      <c r="C227" s="163"/>
      <c r="D227" s="163"/>
      <c r="E227" s="164"/>
      <c r="F227" s="165"/>
      <c r="G227" s="166">
        <f ca="1">IFERROR(NOW()-F227,"-")</f>
        <v>45955.594426388889</v>
      </c>
      <c r="H227" s="165"/>
      <c r="I227" s="163" t="str">
        <f>IFERROR(VLOOKUP(D227,DB!A:F,6,0),"")</f>
        <v/>
      </c>
      <c r="J227" s="163" t="str">
        <f>IFERROR(VLOOKUP(D227,DB!A:G,7,0),"")</f>
        <v/>
      </c>
      <c r="K227" s="167"/>
      <c r="L227" s="163" t="str">
        <f>IFERROR(VLOOKUP(D227,DB!A:I,9,0),"")</f>
        <v/>
      </c>
      <c r="M227" s="163"/>
      <c r="N227" s="163"/>
      <c r="O227" s="163"/>
      <c r="P227" s="163"/>
      <c r="Q227" s="163"/>
      <c r="R227" s="163"/>
      <c r="S227" s="163"/>
      <c r="T227" s="163"/>
      <c r="U227" s="163"/>
      <c r="V227" s="163"/>
      <c r="W227" s="163"/>
      <c r="X227" s="163"/>
      <c r="Y227" s="163"/>
      <c r="Z227" s="163"/>
      <c r="AA227" s="163"/>
      <c r="AB227" s="163"/>
      <c r="AC227" s="163"/>
      <c r="AD227" s="163"/>
      <c r="AE227" s="163"/>
      <c r="AF227" s="163"/>
      <c r="AG227" s="163"/>
      <c r="AH227" s="163"/>
      <c r="AI227" s="163"/>
      <c r="AJ227" s="163"/>
      <c r="AK227" s="163"/>
      <c r="AL227" s="163"/>
      <c r="AM227" s="163"/>
      <c r="AN227" s="163"/>
      <c r="AO227" s="163"/>
      <c r="AP227" s="163"/>
      <c r="AQ227" s="163"/>
      <c r="AR227" s="163"/>
      <c r="AS227" s="163"/>
      <c r="AT227" s="163"/>
      <c r="AU227" s="163"/>
      <c r="AV227" s="163"/>
      <c r="AW227" s="163"/>
      <c r="AX227" s="163"/>
      <c r="AY227" s="163"/>
      <c r="AZ227" s="163"/>
      <c r="BA227" s="163"/>
      <c r="BB227" s="163"/>
      <c r="BC227" s="163"/>
      <c r="BD227" s="163"/>
      <c r="BE227" s="163"/>
      <c r="BF227" s="163"/>
      <c r="BG227" s="163"/>
      <c r="BH227" s="163"/>
      <c r="BI227" s="163"/>
      <c r="BJ227" s="163"/>
      <c r="BK227" s="163"/>
      <c r="BL227" s="163"/>
      <c r="BM227" s="163"/>
      <c r="BN227" s="163"/>
      <c r="BO227" s="163"/>
      <c r="BP227" s="163"/>
      <c r="BQ227" s="163"/>
      <c r="BR227" s="163"/>
      <c r="BS227" s="163"/>
      <c r="BT227" s="163"/>
      <c r="BU227" s="163"/>
      <c r="BV227" s="163"/>
      <c r="BW227" s="163"/>
      <c r="BX227" s="163"/>
      <c r="BY227" s="163"/>
      <c r="BZ227" s="163"/>
      <c r="CA227" s="163"/>
      <c r="CB227" s="163"/>
      <c r="CC227" s="163"/>
      <c r="CD227" s="163"/>
      <c r="CE227" s="163"/>
      <c r="CF227" s="163"/>
      <c r="CG227" s="163"/>
      <c r="CH227" s="163"/>
      <c r="CI227" s="163"/>
      <c r="CJ227" s="168"/>
    </row>
  </sheetData>
  <dataValidations count="2">
    <dataValidation allowBlank="1" showInputMessage="1" showErrorMessage="1" sqref="E1" xr:uid="{4D935161-CDD3-4592-B877-3FB59C99E142}"/>
    <dataValidation type="list" allowBlank="1" showInputMessage="1" showErrorMessage="1" sqref="E3:E22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0"/>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1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t="s">
        <v>39086</v>
      </c>
      <c r="B2" s="63" t="str">
        <f>IFERROR(VLOOKUP(D2,DB!A:K,11,0),"")</f>
        <v>R3</v>
      </c>
      <c r="C2" s="18">
        <v>1</v>
      </c>
      <c r="D2" s="63" t="s">
        <v>10077</v>
      </c>
      <c r="E2" s="18" t="s">
        <v>39087</v>
      </c>
      <c r="F2" s="22">
        <v>45955.552071759259</v>
      </c>
      <c r="G2" s="21">
        <f t="shared" ref="G2:G17" ca="1" si="0">IFERROR(NOW()-F2,"-")</f>
        <v>4.2354629629699048E-2</v>
      </c>
      <c r="H2" s="22">
        <v>45955.537592592591</v>
      </c>
      <c r="I2" s="19" t="str">
        <f>IFERROR(VLOOKUP(D2,DB!A:F,6,0),"")</f>
        <v>SCECO</v>
      </c>
      <c r="J2" s="18" t="str">
        <f>IFERROR(VLOOKUP(D2,DB!A:G,7,0),"")</f>
        <v>Good</v>
      </c>
      <c r="K2" s="46" t="s">
        <v>39088</v>
      </c>
      <c r="L2" s="23" t="str">
        <f>IFERROR(VLOOKUP(D2,DB!A:I,9,0),"")</f>
        <v>Latis</v>
      </c>
    </row>
    <row r="3" spans="1:13" ht="15" customHeight="1">
      <c r="A3" s="19"/>
      <c r="B3" s="63" t="str">
        <f>IFERROR(VLOOKUP(D3,DB!A:K,11,0),"")</f>
        <v/>
      </c>
      <c r="C3" s="18"/>
      <c r="D3" s="63"/>
      <c r="E3" s="18"/>
      <c r="F3" s="20"/>
      <c r="G3" s="21">
        <f t="shared" ca="1" si="0"/>
        <v>45955.594426388889</v>
      </c>
      <c r="H3" s="22"/>
      <c r="I3" s="19" t="s">
        <v>39089</v>
      </c>
      <c r="J3" s="18" t="str">
        <f>IFERROR(VLOOKUP(D3,DB!A:G,7,0),"")</f>
        <v/>
      </c>
      <c r="K3" s="46"/>
      <c r="L3" s="23" t="str">
        <f>IFERROR(VLOOKUP(D3,DB!A:I,9,0),"")</f>
        <v/>
      </c>
    </row>
    <row r="4" spans="1:13" ht="15" customHeight="1">
      <c r="A4" s="19"/>
      <c r="B4" s="63" t="str">
        <f>IFERROR(VLOOKUP(D4,DB!A:K,11,0),"")</f>
        <v/>
      </c>
      <c r="C4" s="18"/>
      <c r="D4" s="18"/>
      <c r="E4" s="18"/>
      <c r="F4" s="20"/>
      <c r="G4" s="21">
        <f t="shared" ca="1" si="0"/>
        <v>45955.594426388889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45955.594426388889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45955.594426388889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45955.594426388889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45955.594426388889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45955.594426388889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45955.594426388889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45955.594426388889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45955.594426388889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45955.594426388889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45955.594426388889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45955.594426388889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45955.594426388889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45955.594426388889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ref="G18:G81" ca="1" si="1">IFERROR(NOW()-F18,"-")</f>
        <v>45955.594426388889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45955.594426388889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45955.594426388889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45955.594426388889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45955.594426388889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45955.594426388889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45955.594426388889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45955.594426388889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45955.594426388889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45955.594426388889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45955.594426388889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45955.594426388889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45955.594426388889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45955.594426388889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45955.594426388889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45955.594426388889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45955.594426388889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45955.594426388889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45955.594426388889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45955.594426388889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45955.594426388889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45955.594426388889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45955.594426388889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45955.594426388889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45955.594426388889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45955.594426388889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45955.594426388889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45955.594426388889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45955.594426388889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45955.594426388889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45955.594426388889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45955.594426388889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45955.594426388889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45955.594426388889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45955.594426388889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45955.594426388889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45955.594426388889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45955.594426388889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45955.594426388889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45955.594426388889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45955.594426388889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45955.594426388889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45955.594426388889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45955.594426388889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45955.594426388889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45955.594426388889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45955.594426388889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45955.594426388889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45955.594426388889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45955.594426388889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45955.594426388889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45955.594426388889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45955.594426388889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45955.594426388889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45955.594426388889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45955.594426388889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45955.594426388889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45955.594426388889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45955.594426388889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45955.594426388889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45955.594426388889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45955.594426388889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45955.594426388889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45955.594426388889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ref="G82:G145" ca="1" si="2">IFERROR(NOW()-F82,"-")</f>
        <v>45955.594426388889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45955.594426388889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45955.594426388889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45955.594426388889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45955.594426388889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45955.594426388889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45955.594426388889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45955.594426388889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45955.594426388889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45955.594426388889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45955.594426388889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45955.594426388889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45955.594426388889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45955.594426388889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45955.594426388889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45955.594426388889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45955.594426388889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45955.594426388889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45955.594426388889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45955.594426388889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45955.594426388889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45955.594426388889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45955.594426388889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45955.594426388889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45955.594426388889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45955.594426388889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45955.594426388889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45955.594426388889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45955.594426388889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45955.594426388889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45955.594426388889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45955.594426388889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45955.594426388889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45955.594426388889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45955.594426388889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45955.594426388889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45955.594426388889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45955.594426388889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45955.594426388889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45955.594426388889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45955.594426388889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45955.594426388889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45955.594426388889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45955.594426388889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45955.594426388889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45955.594426388889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45955.594426388889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45955.594426388889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45955.594426388889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45955.594426388889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45955.594426388889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45955.594426388889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45955.594426388889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45955.594426388889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45955.594426388889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45955.594426388889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45955.594426388889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45955.594426388889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45955.594426388889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45955.594426388889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45955.594426388889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45955.594426388889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45955.594426388889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45955.594426388889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ref="G146:G209" ca="1" si="3">IFERROR(NOW()-F146,"-")</f>
        <v>45955.594426388889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45955.594426388889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45955.594426388889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45955.594426388889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45955.594426388889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45955.594426388889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45955.594426388889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45955.594426388889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45955.594426388889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45955.594426388889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45955.594426388889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45955.594426388889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45955.594426388889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45955.594426388889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45955.594426388889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45955.594426388889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45955.594426388889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45955.594426388889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45955.594426388889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45955.594426388889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45955.594426388889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45955.594426388889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45955.594426388889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45955.594426388889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45955.594426388889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45955.594426388889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45955.594426388889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45955.594426388889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45955.594426388889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45955.594426388889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45955.594426388889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45955.594426388889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45955.594426388889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45955.594426388889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45955.594426388889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45955.594426388889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45955.594426388889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45955.594426388889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45955.594426388889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45955.594426388889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45955.594426388889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45955.594426388889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45955.594426388889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45955.594426388889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45955.594426388889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45955.594426388889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45955.594426388889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45955.594426388889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45955.594426388889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45955.594426388889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45955.594426388889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45955.594426388889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45955.594426388889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45955.594426388889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45955.594426388889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45955.594426388889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45955.594426388889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45955.594426388889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45955.594426388889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45955.594426388889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45955.594426388889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45955.594426388889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45955.594426388889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45955.594426388889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ref="G210:G273" ca="1" si="4">IFERROR(NOW()-F210,"-")</f>
        <v>45955.594426388889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45955.594426388889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45955.594426388889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45955.594426388889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45955.594426388889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45955.594426388889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45955.594426388889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45955.594426388889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45955.594426388889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45955.594426388889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45955.594426388889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45955.594426388889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45955.594426388889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45955.594426388889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45955.594426388889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45955.594426388889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45955.594426388889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45955.594426388889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45955.594426388889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45955.594426388889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45955.594426388889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45955.594426388889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45955.594426388889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45955.594426388889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45955.594426388889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45955.594426388889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45955.594426388889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45955.594426388889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45955.594426388889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45955.594426388889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45955.594426388889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45955.594426388889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45955.594426388889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45955.594426388889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45955.594426388889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45955.594426388889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45955.594426388889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45955.594426388889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45955.594426388889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45955.594426388889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45955.594426388889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45955.594426388889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45955.594426388889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45955.594426388889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45955.594426388889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45955.594426388889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45955.594426388889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45955.594426388889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45955.594426388889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45955.594426388889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45955.594426388889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45955.594426388889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45955.594426388889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45955.594426388889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45955.594426388889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45955.594426388889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45955.594426388889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45955.594426388889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45955.594426388889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45955.594426388889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45955.594426388889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45955.594426388889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45955.594426388889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45955.594426388889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ref="G274:G337" ca="1" si="5">IFERROR(NOW()-F274,"-")</f>
        <v>45955.594426388889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45955.594426388889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45955.594426388889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45955.594426388889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45955.594426388889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45955.594426388889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45955.594426388889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45955.594426388889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45955.594426388889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45955.594426388889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45955.594426388889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45955.594426388889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45955.594426388889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45955.594426388889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45955.594426388889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45955.594426388889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45955.594426388889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45955.594426388889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45955.594426388889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45955.594426388889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45955.594426388889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45955.594426388889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45955.594426388889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45955.594426388889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45955.594426388889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45955.594426388889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45955.594426388889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45955.594426388889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45955.594426388889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45955.594426388889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45955.594426388889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45955.594426388889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45955.594426388889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45955.594426388889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45955.594426388889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45955.594426388889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45955.594426388889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45955.594426388889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45955.594426388889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45955.594426388889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45955.594426388889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45955.594426388889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45955.594426388889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45955.594426388889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45955.594426388889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45955.594426388889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45955.594426388889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45955.594426388889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45955.594426388889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45955.594426388889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45955.594426388889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45955.594426388889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45955.594426388889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45955.594426388889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45955.594426388889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45955.594426388889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45955.594426388889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45955.594426388889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45955.594426388889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45955.594426388889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45955.594426388889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45955.594426388889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45955.594426388889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45955.594426388889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ref="G338:G401" ca="1" si="6">IFERROR(NOW()-F338,"-")</f>
        <v>45955.594426388889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45955.594426388889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45955.594426388889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45955.594426388889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45955.594426388889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45955.594426388889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45955.594426388889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45955.594426388889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45955.594426388889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45955.594426388889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45955.594426388889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45955.594426388889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45955.594426388889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45955.594426388889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45955.594426388889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45955.594426388889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45955.594426388889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45955.594426388889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45955.594426388889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45955.594426388889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45955.594426388889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45955.594426388889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45955.594426388889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45955.594426388889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45955.594426388889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45955.594426388889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45955.594426388889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45955.594426388889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45955.594426388889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45955.594426388889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45955.594426388889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45955.594426388889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45955.594426388889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45955.594426388889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45955.594426388889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45955.594426388889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45955.594426388889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45955.594426388889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45955.594426388889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45955.594426388889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45955.594426388889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45955.594426388889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45955.594426388889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45955.594426388889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45955.594426388889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45955.594426388889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45955.594426388889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45955.594426388889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45955.594426388889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45955.594426388889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45955.594426388889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45955.594426388889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45955.594426388889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45955.594426388889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45955.594426388889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45955.594426388889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45955.594426388889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45955.594426388889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45955.594426388889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45955.594426388889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45955.594426388889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45955.594426388889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45955.594426388889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45955.594426388889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ref="G402:G465" ca="1" si="7">IFERROR(NOW()-F402,"-")</f>
        <v>45955.594426388889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45955.594426388889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45955.594426388889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45955.594426388889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45955.594426388889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45955.594426388889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45955.594426388889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45955.594426388889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45955.594426388889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45955.594426388889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45955.594426388889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45955.594426388889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45955.594426388889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45955.594426388889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45955.594426388889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45955.594426388889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45955.594426388889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45955.594426388889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45955.594426388889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45955.594426388889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45955.594426388889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45955.594426388889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45955.594426388889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45955.594426388889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45955.594426388889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45955.594426388889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45955.594426388889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45955.594426388889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45955.594426388889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45955.594426388889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45955.594426388889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45955.594426388889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45955.594426388889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45955.594426388889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45955.594426388889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45955.594426388889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45955.594426388889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45955.594426388889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45955.594426388889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45955.594426388889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45955.594426388889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45955.594426388889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45955.594426388889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45955.594426388889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45955.594426388889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45955.594426388889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45955.594426388889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45955.594426388889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45955.594426388889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45955.594426388889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45955.594426388889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45955.594426388889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45955.594426388889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45955.594426388889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45955.594426388889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45955.594426388889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45955.594426388889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45955.594426388889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45955.594426388889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45955.594426388889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45955.594426388889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45955.594426388889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45955.594426388889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45955.594426388889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ref="G466:G529" ca="1" si="8">IFERROR(NOW()-F466,"-")</f>
        <v>45955.594426388889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45955.594426388889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45955.594426388889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45955.594426388889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45955.594426388889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45955.594426388889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45955.594426388889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45955.594426388889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45955.594426388889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45955.594426388889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45955.594426388889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45955.594426388889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45955.594426388889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45955.594426388889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45955.594426388889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45955.594426388889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45955.594426388889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45955.594426388889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45955.594426388889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45955.594426388889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45955.594426388889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45955.594426388889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45955.594426388889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45955.594426388889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45955.594426388889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45955.594426388889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45955.594426388889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45955.594426388889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45955.594426388889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45955.594426388889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45955.594426388889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45955.594426388889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45955.594426388889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45955.594426388889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45955.594426388889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45955.594426388889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45955.594426388889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45955.594426388889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45955.594426388889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45955.594426388889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45955.594426388889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45955.594426388889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45955.594426388889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45955.594426388889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45955.594426388889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45955.594426388889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45955.594426388889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45955.594426388889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45955.594426388889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45955.594426388889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45955.594426388889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45955.594426388889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45955.594426388889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45955.594426388889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45955.594426388889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45955.594426388889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45955.594426388889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45955.594426388889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45955.594426388889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45955.594426388889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45955.594426388889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45955.594426388889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45955.594426388889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45955.594426388889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ref="G530:G593" ca="1" si="9">IFERROR(NOW()-F530,"-")</f>
        <v>45955.594426388889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45955.594426388889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45955.594426388889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45955.594426388889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45955.594426388889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45955.594426388889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45955.594426388889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45955.594426388889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45955.594426388889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45955.594426388889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45955.594426388889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45955.594426388889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45955.594426388889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45955.594426388889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45955.594426388889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45955.594426388889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45955.594426388889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45955.594426388889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45955.594426388889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45955.594426388889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45955.594426388889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45955.594426388889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45955.594426388889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45955.594426388889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45955.594426388889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45955.594426388889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45955.594426388889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45955.594426388889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45955.594426388889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45955.594426388889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45955.594426388889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45955.594426388889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45955.594426388889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45955.594426388889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45955.594426388889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45955.594426388889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45955.594426388889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45955.594426388889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45955.594426388889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45955.594426388889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45955.594426388889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45955.594426388889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45955.594426388889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45955.594426388889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45955.594426388889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45955.594426388889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45955.594426388889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45955.594426388889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45955.594426388889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45955.594426388889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45955.594426388889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45955.594426388889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45955.594426388889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45955.594426388889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45955.594426388889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45955.594426388889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45955.594426388889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45955.594426388889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45955.594426388889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45955.594426388889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45955.594426388889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45955.594426388889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45955.594426388889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45955.594426388889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ref="G594:G657" ca="1" si="10">IFERROR(NOW()-F594,"-")</f>
        <v>45955.594426388889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45955.594426388889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45955.594426388889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45955.594426388889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45955.594426388889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45955.594426388889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45955.594426388889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45955.594426388889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45955.594426388889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45955.594426388889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45955.594426388889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45955.594426388889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45955.594426388889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45955.594426388889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45955.594426388889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45955.594426388889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45955.594426388889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45955.594426388889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45955.594426388889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45955.594426388889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45955.594426388889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45955.594426388889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45955.594426388889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45955.594426388889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45955.594426388889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45955.594426388889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45955.594426388889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45955.594426388889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45955.594426388889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45955.594426388889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45955.594426388889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45955.594426388889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45955.594426388889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45955.594426388889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45955.594426388889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45955.594426388889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45955.594426388889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45955.594426388889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45955.594426388889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45955.594426388889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45955.594426388889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45955.594426388889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45955.594426388889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45955.594426388889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45955.594426388889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45955.594426388889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45955.594426388889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45955.594426388889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45955.594426388889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45955.594426388889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45955.594426388889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45955.594426388889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45955.594426388889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45955.594426388889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45955.594426388889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45955.594426388889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45955.594426388889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45955.594426388889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45955.594426388889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45955.594426388889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45955.594426388889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45955.594426388889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45955.594426388889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45955.594426388889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ref="G658:G721" ca="1" si="11">IFERROR(NOW()-F658,"-")</f>
        <v>45955.594426388889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45955.594426388889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45955.594426388889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45955.594426388889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45955.594426388889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45955.594426388889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45955.594426388889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45955.594426388889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45955.594426388889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45955.594426388889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45955.594426388889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45955.594426388889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45955.594426388889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45955.594426388889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45955.594426388889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45955.594426388889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45955.594426388889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45955.594426388889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45955.594426388889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45955.594426388889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45955.594426388889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45955.594426388889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45955.594426388889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45955.594426388889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45955.594426388889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45955.594426388889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45955.594426388889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45955.594426388889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45955.594426388889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45955.594426388889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45955.594426388889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45955.594426388889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45955.594426388889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45955.594426388889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45955.594426388889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45955.594426388889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45955.594426388889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45955.594426388889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45955.594426388889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45955.594426388889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45955.594426388889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45955.594426388889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45955.594426388889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45955.594426388889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45955.594426388889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45955.594426388889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45955.594426388889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45955.594426388889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45955.594426388889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45955.594426388889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45955.594426388889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45955.594426388889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45955.594426388889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45955.594426388889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45955.594426388889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45955.594426388889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45955.594426388889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45955.594426388889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45955.594426388889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45955.594426388889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45955.594426388889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45955.594426388889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45955.594426388889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45955.594426388889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ref="G722:G785" ca="1" si="12">IFERROR(NOW()-F722,"-")</f>
        <v>45955.594426388889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45955.594426388889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45955.594426388889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45955.594426388889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45955.594426388889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45955.594426388889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45955.594426388889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45955.594426388889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45955.594426388889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45955.594426388889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45955.594426388889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45955.594426388889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45955.594426388889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45955.594426388889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45955.594426388889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45955.594426388889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45955.594426388889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45955.594426388889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45955.594426388889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45955.594426388889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45955.594426388889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45955.594426388889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45955.594426388889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45955.594426388889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45955.594426388889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45955.594426388889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45955.594426388889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45955.594426388889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45955.594426388889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45955.594426388889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45955.594426388889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45955.594426388889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45955.594426388889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45955.594426388889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45955.594426388889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45955.594426388889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45955.594426388889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45955.594426388889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45955.594426388889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45955.594426388889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45955.594426388889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45955.594426388889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45955.594426388889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45955.594426388889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45955.594426388889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45955.594426388889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45955.594426388889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45955.594426388889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45955.594426388889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45955.594426388889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45955.594426388889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45955.594426388889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45955.594426388889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45955.594426388889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45955.594426388889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45955.594426388889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45955.594426388889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45955.594426388889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45955.594426388889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45955.594426388889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45955.594426388889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45955.594426388889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45955.594426388889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45955.594426388889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ref="G786:G849" ca="1" si="13">IFERROR(NOW()-F786,"-")</f>
        <v>45955.594426388889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45955.594426388889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45955.594426388889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45955.594426388889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45955.594426388889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45955.594426388889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45955.594426388889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45955.594426388889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45955.594426388889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45955.594426388889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45955.594426388889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45955.594426388889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45955.594426388889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45955.594426388889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45955.594426388889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45955.594426388889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45955.594426388889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45955.594426388889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45955.594426388889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45955.594426388889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45955.594426388889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45955.594426388889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45955.594426388889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45955.594426388889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45955.594426388889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45955.594426388889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45955.594426388889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45955.594426388889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45955.594426388889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45955.594426388889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45955.594426388889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45955.594426388889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45955.594426388889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45955.594426388889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45955.594426388889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45955.594426388889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45955.594426388889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45955.594426388889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45955.594426388889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45955.594426388889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45955.594426388889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45955.594426388889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45955.594426388889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45955.594426388889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45955.594426388889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45955.594426388889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45955.594426388889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45955.594426388889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45955.594426388889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45955.594426388889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45955.594426388889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45955.594426388889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45955.594426388889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45955.594426388889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45955.594426388889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45955.594426388889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45955.594426388889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45955.594426388889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45955.594426388889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45955.594426388889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45955.594426388889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45955.594426388889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45955.594426388889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45955.594426388889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ref="G850:G913" ca="1" si="14">IFERROR(NOW()-F850,"-")</f>
        <v>45955.594426388889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45955.594426388889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45955.594426388889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45955.594426388889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45955.594426388889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45955.594426388889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45955.594426388889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45955.594426388889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45955.594426388889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45955.594426388889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45955.594426388889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45955.594426388889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45955.594426388889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45955.594426388889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45955.594426388889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45955.594426388889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45955.594426388889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45955.594426388889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45955.594426388889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45955.594426388889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45955.594426388889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45955.594426388889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45955.594426388889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45955.594426388889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45955.594426388889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45955.594426388889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45955.594426388889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45955.594426388889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45955.594426388889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45955.594426388889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45955.594426388889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45955.594426388889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45955.594426388889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45955.594426388889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45955.594426388889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45955.594426388889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45955.594426388889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45955.594426388889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45955.594426388889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45955.594426388889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45955.594426388889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45955.594426388889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45955.594426388889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45955.594426388889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45955.594426388889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45955.594426388889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45955.594426388889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45955.594426388889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45955.594426388889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45955.594426388889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45955.594426388889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45955.594426388889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45955.594426388889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45955.594426388889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45955.594426388889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45955.594426388889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45955.594426388889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45955.594426388889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45955.594426388889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45955.594426388889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45955.594426388889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45955.594426388889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45955.594426388889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45955.594426388889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ref="G914:G977" ca="1" si="15">IFERROR(NOW()-F914,"-")</f>
        <v>45955.594426388889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45955.594426388889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45955.594426388889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45955.594426388889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45955.594426388889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45955.594426388889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45955.594426388889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45955.594426388889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45955.594426388889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45955.594426388889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45955.594426388889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45955.594426388889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45955.594426388889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45955.594426388889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45955.594426388889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45955.594426388889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45955.594426388889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45955.594426388889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45955.594426388889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45955.594426388889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45955.594426388889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45955.594426388889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45955.594426388889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45955.594426388889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45955.594426388889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45955.594426388889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45955.594426388889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45955.594426388889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45955.594426388889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45955.594426388889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45955.594426388889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45955.594426388889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45955.594426388889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45955.594426388889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45955.594426388889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45955.594426388889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45955.594426388889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45955.594426388889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45955.594426388889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45955.594426388889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45955.594426388889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45955.594426388889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45955.594426388889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45955.594426388889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45955.594426388889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45955.594426388889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45955.594426388889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45955.594426388889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45955.594426388889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45955.594426388889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45955.594426388889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45955.594426388889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45955.594426388889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45955.594426388889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45955.594426388889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45955.594426388889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45955.594426388889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45955.594426388889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45955.594426388889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45955.594426388889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45955.594426388889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45955.594426388889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45955.594426388889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45955.594426388889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ref="G978:G1041" ca="1" si="16">IFERROR(NOW()-F978,"-")</f>
        <v>45955.594426388889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45955.594426388889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45955.594426388889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45955.594426388889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45955.594426388889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45955.594426388889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45955.594426388889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45955.594426388889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45955.594426388889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45955.594426388889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45955.594426388889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45955.594426388889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45955.594426388889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45955.594426388889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45955.594426388889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45955.594426388889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45955.594426388889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45955.594426388889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45955.594426388889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45955.594426388889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45955.594426388889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45955.594426388889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45955.594426388889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45955.594426388889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45955.594426388889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45955.594426388889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45955.594426388889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45955.594426388889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45955.594426388889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45955.594426388889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45955.594426388889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45955.594426388889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45955.594426388889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45955.594426388889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45955.594426388889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45955.594426388889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45955.594426388889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45955.594426388889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45955.594426388889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45955.594426388889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45955.594426388889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45955.594426388889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45955.594426388889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45955.594426388889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45955.594426388889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45955.594426388889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45955.594426388889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45955.594426388889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45955.594426388889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45955.594426388889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45955.594426388889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45955.594426388889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45955.594426388889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45955.594426388889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45955.594426388889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45955.594426388889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45955.594426388889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45955.594426388889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45955.594426388889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45955.594426388889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45955.594426388889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45955.594426388889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45955.594426388889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45955.594426388889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ref="G1042:G1105" ca="1" si="17">IFERROR(NOW()-F1042,"-")</f>
        <v>45955.594426388889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45955.594426388889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45955.594426388889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45955.594426388889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45955.594426388889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45955.594426388889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45955.594426388889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45955.594426388889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45955.594426388889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45955.594426388889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45955.594426388889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45955.594426388889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45955.594426388889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45955.594426388889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45955.594426388889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45955.594426388889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45955.594426388889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45955.594426388889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45955.594426388889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45955.594426388889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45955.594426388889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45955.594426388889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45955.594426388889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45955.594426388889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45955.594426388889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45955.594426388889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45955.594426388889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45955.594426388889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45955.594426388889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45955.594426388889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45955.594426388889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45955.594426388889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45955.594426388889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45955.594426388889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45955.594426388889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45955.594426388889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45955.594426388889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45955.594426388889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45955.594426388889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45955.594426388889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45955.594426388889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45955.594426388889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45955.594426388889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45955.594426388889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45955.594426388889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45955.594426388889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45955.594426388889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45955.594426388889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45955.594426388889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45955.594426388889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45955.594426388889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45955.594426388889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45955.594426388889</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45955.594426388889</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45955.594426388889</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45955.594426388889</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45955.594426388889</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45955.594426388889</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45955.594426388889</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45955.594426388889</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45955.594426388889</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45955.594426388889</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45955.594426388889</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45955.594426388889</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ref="G1106:G1120" ca="1" si="18">IFERROR(NOW()-F1106,"-")</f>
        <v>45955.594426388889</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45955.594426388889</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45955.594426388889</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45955.594426388889</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45955.594426388889</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45955.594426388889</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45955.594426388889</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45955.594426388889</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45955.594426388889</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45955.594426388889</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45955.594426388889</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45955.594426388889</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45955.594426388889</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45955.594426388889</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45955.594426388889</v>
      </c>
      <c r="H1120" s="22"/>
      <c r="I1120" s="19" t="str">
        <f>IFERROR(VLOOKUP(D1120,DB!A:F,6,0),"")</f>
        <v/>
      </c>
      <c r="J1120" s="18" t="str">
        <f>IFERROR(VLOOKUP(D1120,DB!A:G,7,0),"")</f>
        <v/>
      </c>
      <c r="K1120" s="46"/>
      <c r="L1120" s="23" t="str">
        <f>IFERROR(VLOOKUP(D1120,DB!A:I,9,0),"")</f>
        <v/>
      </c>
    </row>
  </sheetData>
  <dataValidations count="2">
    <dataValidation allowBlank="1" showInputMessage="1" showErrorMessage="1" sqref="E1" xr:uid="{5914219A-CB83-432D-936A-CC0CB6F3982A}"/>
    <dataValidation type="list" allowBlank="1" showInputMessage="1" showErrorMessage="1" sqref="E2:E1120"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3"/>
  <sheetViews>
    <sheetView tabSelected="1" workbookViewId="0">
      <selection activeCell="D7" sqref="D7"/>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39090</v>
      </c>
      <c r="B2" s="97" t="str">
        <f>IFERROR(VLOOKUP(D2,DB!A:K,11,0),"")</f>
        <v>R4</v>
      </c>
      <c r="C2" s="98">
        <v>1</v>
      </c>
      <c r="D2" s="94" t="s">
        <v>35115</v>
      </c>
      <c r="E2" s="99" t="s">
        <v>38998</v>
      </c>
      <c r="F2" s="100">
        <v>45703.480717592596</v>
      </c>
      <c r="G2" s="101">
        <f ca="1">IFERROR(NOW()-F2,"")</f>
        <v>252.11370879629249</v>
      </c>
      <c r="H2" s="100">
        <v>45703.474768518521</v>
      </c>
      <c r="I2" s="97" t="str">
        <f>IFERROR(VLOOKUP(D2,DB!A:F,6,0),"")</f>
        <v>SCECO</v>
      </c>
      <c r="J2" s="97" t="str">
        <f>IFERROR(VLOOKUP(D2,DB!A:G,7,0),"")</f>
        <v>Dead</v>
      </c>
      <c r="K2" s="102" t="s">
        <v>39091</v>
      </c>
      <c r="L2" s="94" t="str">
        <f>IFERROR(VLOOKUP(D2,DB!A:I,9,0),"")</f>
        <v>Latis</v>
      </c>
    </row>
    <row r="3" spans="1:16" ht="30" customHeight="1">
      <c r="A3" s="120" t="s">
        <v>39092</v>
      </c>
      <c r="B3" s="97" t="str">
        <f>IFERROR(VLOOKUP(D3,DB!A:K,11,0),"")</f>
        <v>R4</v>
      </c>
      <c r="C3" s="121">
        <v>1</v>
      </c>
      <c r="D3" s="120" t="s">
        <v>27420</v>
      </c>
      <c r="E3" s="99" t="s">
        <v>38998</v>
      </c>
      <c r="F3" s="124">
        <v>45953.634722222225</v>
      </c>
      <c r="G3" s="125">
        <f ca="1">IFERROR(NOW()-F3,"")</f>
        <v>1.9597041666638688</v>
      </c>
      <c r="H3" s="124">
        <v>45953.546631944446</v>
      </c>
      <c r="I3" s="120" t="str">
        <f>IFERROR(VLOOKUP(D3,DB!A:F,6,0),"")</f>
        <v>SCECO</v>
      </c>
      <c r="J3" s="120" t="str">
        <f>IFERROR(VLOOKUP(D3,DB!A:G,7,0),"")</f>
        <v>Dead</v>
      </c>
      <c r="K3" s="126" t="s">
        <v>39093</v>
      </c>
      <c r="L3" s="122" t="str">
        <f>IFERROR(VLOOKUP(D3,DB!A:I,9,0),"")</f>
        <v>Latis</v>
      </c>
    </row>
    <row r="4" spans="1:16" ht="15" customHeight="1">
      <c r="A4" s="120"/>
      <c r="B4" s="120" t="str">
        <f>IFERROR(VLOOKUP(D4,DB!A:K,11,0),"")</f>
        <v/>
      </c>
      <c r="C4" s="121"/>
      <c r="D4" s="122"/>
      <c r="E4" s="99"/>
      <c r="F4" s="124"/>
      <c r="G4" s="125">
        <f ca="1">IFERROR(NOW()-F4,"")</f>
        <v>45955.594426388889</v>
      </c>
      <c r="H4" s="124"/>
      <c r="I4" s="120" t="str">
        <f>IFERROR(VLOOKUP(D4,DB!A:F,6,0),"")</f>
        <v/>
      </c>
      <c r="J4" s="120" t="str">
        <f>IFERROR(VLOOKUP(D4,DB!A:G,7,0),"")</f>
        <v/>
      </c>
      <c r="K4" s="126"/>
      <c r="L4" s="122" t="str">
        <f>IFERROR(VLOOKUP(D4,DB!A:I,9,0),"")</f>
        <v/>
      </c>
    </row>
    <row r="5" spans="1:16" ht="15" customHeight="1">
      <c r="A5" s="120"/>
      <c r="B5" s="120" t="str">
        <f>IFERROR(VLOOKUP(D5,DB!A:K,11,0),"")</f>
        <v/>
      </c>
      <c r="C5" s="121"/>
      <c r="D5" s="122"/>
      <c r="E5" s="99"/>
      <c r="F5" s="124"/>
      <c r="G5" s="125">
        <f ca="1">IFERROR(NOW()-F5,"")</f>
        <v>45955.594426388889</v>
      </c>
      <c r="H5" s="124"/>
      <c r="I5" s="120" t="str">
        <f>IFERROR(VLOOKUP(D5,DB!A:F,6,0),"")</f>
        <v/>
      </c>
      <c r="J5" s="120" t="str">
        <f>IFERROR(VLOOKUP(D5,DB!A:G,7,0),"")</f>
        <v/>
      </c>
      <c r="K5" s="126"/>
      <c r="L5" s="122" t="str">
        <f>IFERROR(VLOOKUP(D5,DB!A:I,9,0),"")</f>
        <v/>
      </c>
    </row>
    <row r="6" spans="1:16" ht="15" customHeight="1">
      <c r="A6" s="120"/>
      <c r="B6" s="120" t="str">
        <f>IFERROR(VLOOKUP(D6,DB!A:K,11,0),"")</f>
        <v/>
      </c>
      <c r="C6" s="121"/>
      <c r="D6" s="94"/>
      <c r="E6" s="99"/>
      <c r="F6" s="124"/>
      <c r="G6" s="125">
        <f ca="1">IFERROR(NOW()-F6,"")</f>
        <v>45955.594426388889</v>
      </c>
      <c r="H6" s="124"/>
      <c r="I6" s="120" t="str">
        <f>IFERROR(VLOOKUP(D6,DB!A:F,6,0),"")</f>
        <v/>
      </c>
      <c r="J6" s="120" t="str">
        <f>IFERROR(VLOOKUP(D6,DB!A:G,7,0),"")</f>
        <v/>
      </c>
      <c r="K6" s="126"/>
      <c r="L6" s="122" t="str">
        <f>IFERROR(VLOOKUP(D6,DB!A:I,9,0),"")</f>
        <v/>
      </c>
    </row>
    <row r="7" spans="1:16" ht="15" customHeight="1">
      <c r="A7" s="120"/>
      <c r="B7" s="120" t="str">
        <f>IFERROR(VLOOKUP(D7,DB!A:K,11,0),"")</f>
        <v>R4</v>
      </c>
      <c r="C7" s="121"/>
      <c r="D7" s="122" t="s">
        <v>39094</v>
      </c>
      <c r="E7" s="99"/>
      <c r="F7" s="124"/>
      <c r="G7" s="125">
        <f ca="1">IFERROR(NOW()-F7,"")</f>
        <v>45955.594426388889</v>
      </c>
      <c r="H7" s="124"/>
      <c r="I7" s="120" t="str">
        <f>IFERROR(VLOOKUP(D7,DB!A:F,6,0),"")</f>
        <v>Generator-DG</v>
      </c>
      <c r="J7" s="120" t="str">
        <f>IFERROR(VLOOKUP(D7,DB!A:G,7,0),"")</f>
        <v>Good</v>
      </c>
      <c r="K7" s="126"/>
      <c r="L7" s="122" t="str">
        <f>IFERROR(VLOOKUP(D7,DB!A:I,9,0),"")</f>
        <v>Latis</v>
      </c>
    </row>
    <row r="8" spans="1:16" ht="15" customHeight="1">
      <c r="A8" s="120"/>
      <c r="B8" s="120" t="str">
        <f>IFERROR(VLOOKUP(D8,DB!A:K,11,0),"")</f>
        <v/>
      </c>
      <c r="C8" s="121"/>
      <c r="D8" s="94"/>
      <c r="E8" s="99"/>
      <c r="F8" s="124"/>
      <c r="G8" s="125">
        <f ca="1">IFERROR(NOW()-F8,"")</f>
        <v>45955.594426388889</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45955.594426388889</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45955.594426388889</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94"/>
      <c r="E11" s="99"/>
      <c r="F11" s="124"/>
      <c r="G11" s="125">
        <f ca="1">IFERROR(NOW()-F11,"")</f>
        <v>45955.594426388889</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99"/>
      <c r="F12" s="124"/>
      <c r="G12" s="125">
        <f ca="1">IFERROR(NOW()-F12,"")</f>
        <v>45955.594426388889</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94"/>
      <c r="E13" s="99"/>
      <c r="F13" s="124"/>
      <c r="G13" s="125">
        <f ca="1">IFERROR(NOW()-F13,"")</f>
        <v>45955.594426388889</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123"/>
      <c r="F14" s="124"/>
      <c r="G14" s="125">
        <f ca="1">IFERROR(NOW()-F14,"")</f>
        <v>45955.594426388889</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123"/>
      <c r="F15" s="124"/>
      <c r="G15" s="125">
        <f ca="1">IFERROR(NOW()-F15,"")</f>
        <v>45955.594426388889</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94"/>
      <c r="E16" s="123"/>
      <c r="F16" s="124"/>
      <c r="G16" s="125">
        <f ca="1">IFERROR(NOW()-F16,"")</f>
        <v>45955.594426388889</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94"/>
      <c r="E17" s="123"/>
      <c r="F17" s="124"/>
      <c r="G17" s="125">
        <f ca="1">IFERROR(NOW()-F17,"")</f>
        <v>45955.594426388889</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94"/>
      <c r="E18" s="123"/>
      <c r="F18" s="124"/>
      <c r="G18" s="125">
        <f ca="1">IFERROR(NOW()-F18,"")</f>
        <v>45955.594426388889</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94"/>
      <c r="E19" s="123"/>
      <c r="F19" s="124"/>
      <c r="G19" s="125">
        <f ca="1">IFERROR(NOW()-F19,"")</f>
        <v>45955.594426388889</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94"/>
      <c r="E20" s="123"/>
      <c r="F20" s="124"/>
      <c r="G20" s="125">
        <f ca="1">IFERROR(NOW()-F20,"")</f>
        <v>45955.594426388889</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94"/>
      <c r="E21" s="123"/>
      <c r="F21" s="124"/>
      <c r="G21" s="125">
        <f ca="1">IFERROR(NOW()-F21,"")</f>
        <v>45955.594426388889</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94"/>
      <c r="E22" s="123"/>
      <c r="F22" s="124"/>
      <c r="G22" s="125">
        <f ca="1">IFERROR(NOW()-F22,"")</f>
        <v>45955.594426388889</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94"/>
      <c r="E23" s="123"/>
      <c r="F23" s="124"/>
      <c r="G23" s="125">
        <f ca="1">IFERROR(NOW()-F23,"")</f>
        <v>45955.594426388889</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94"/>
      <c r="E24" s="123"/>
      <c r="F24" s="124"/>
      <c r="G24" s="125">
        <f ca="1">IFERROR(NOW()-F24,"")</f>
        <v>45955.594426388889</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45955.594426388889</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45955.594426388889</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45955.594426388889</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45955.594426388889</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45955.594426388889</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45955.594426388889</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45955.594426388889</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45955.594426388889</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45955.594426388889</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45955.594426388889</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45955.594426388889</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45955.594426388889</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45955.594426388889</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45955.594426388889</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45955.594426388889</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45955.594426388889</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45955.594426388889</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45955.594426388889</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45955.594426388889</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45955.594426388889</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45955.594426388889</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45955.594426388889</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45955.594426388889</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45955.594426388889</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45955.594426388889</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45955.594426388889</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45955.594426388889</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45955.594426388889</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45955.594426388889</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45955.594426388889</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45955.594426388889</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45955.594426388889</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45955.594426388889</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45955.594426388889</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45955.594426388889</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45955.594426388889</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45955.594426388889</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45955.594426388889</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45955.594426388889</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45955.594426388889</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45955.594426388889</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45955.594426388889</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45955.594426388889</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45955.594426388889</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45955.594426388889</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45955.594426388889</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45955.594426388889</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45955.594426388889</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45955.594426388889</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45955.594426388889</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45955.594426388889</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45955.594426388889</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45955.594426388889</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45955.594426388889</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45955.594426388889</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45955.594426388889</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45955.594426388889</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45955.594426388889</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45955.594426388889</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45955.594426388889</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45955.594426388889</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45955.594426388889</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45955.594426388889</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45955.594426388889</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45955.594426388889</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45955.594426388889</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45955.594426388889</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45955.594426388889</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45955.594426388889</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45955.594426388889</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45955.594426388889</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45955.594426388889</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45955.594426388889</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45955.594426388889</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45955.594426388889</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45955.594426388889</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45955.594426388889</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45955.594426388889</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45955.594426388889</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45955.594426388889</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45955.594426388889</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45955.594426388889</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45955.594426388889</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45955.594426388889</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45955.594426388889</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45955.594426388889</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45955.594426388889</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45955.594426388889</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45955.594426388889</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45955.594426388889</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45955.594426388889</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45955.594426388889</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45955.594426388889</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45955.594426388889</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45955.594426388889</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45955.594426388889</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45955.594426388889</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45955.594426388889</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45955.594426388889</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45955.594426388889</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45955.594426388889</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45955.594426388889</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45955.594426388889</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45955.594426388889</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45955.594426388889</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45955.594426388889</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45955.594426388889</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45955.594426388889</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45955.594426388889</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45955.594426388889</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45955.594426388889</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45955.594426388889</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45955.594426388889</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45955.594426388889</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45955.594426388889</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45955.594426388889</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45955.594426388889</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45955.594426388889</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45955.594426388889</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45955.594426388889</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45955.594426388889</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45955.594426388889</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45955.594426388889</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45955.594426388889</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45955.594426388889</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45955.594426388889</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45955.594426388889</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45955.594426388889</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45955.594426388889</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45955.594426388889</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45955.594426388889</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45955.594426388889</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45955.594426388889</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45955.594426388889</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45955.594426388889</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45955.594426388889</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45955.594426388889</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45955.594426388889</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45955.594426388889</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45955.594426388889</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45955.594426388889</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45955.594426388889</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45955.594426388889</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45955.594426388889</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45955.594426388889</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45955.594426388889</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45955.594426388889</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45955.594426388889</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45955.594426388889</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45955.594426388889</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45955.594426388889</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45955.594426388889</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45955.594426388889</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45955.594426388889</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45955.594426388889</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45955.594426388889</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45955.594426388889</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45955.594426388889</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45955.594426388889</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45955.594426388889</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45955.594426388889</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45955.594426388889</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45955.594426388889</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45955.594426388889</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45955.594426388889</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45955.594426388889</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45955.594426388889</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45955.594426388889</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45955.594426388889</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45955.594426388889</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45955.594426388889</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45955.594426388889</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45955.594426388889</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45955.594426388889</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45955.594426388889</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45955.594426388889</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45955.594426388889</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45955.594426388889</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45955.594426388889</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45955.594426388889</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45955.594426388889</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45955.594426388889</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45955.594426388889</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45955.594426388889</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45955.594426388889</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45955.594426388889</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45955.594426388889</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45955.594426388889</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45955.594426388889</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45955.594426388889</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45955.594426388889</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45955.594426388889</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45955.594426388889</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45955.594426388889</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45955.594426388889</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45955.594426388889</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45955.594426388889</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45955.594426388889</v>
      </c>
      <c r="H222" s="124"/>
      <c r="I222" s="120" t="str">
        <f>IFERROR(VLOOKUP(D222,DB!A:F,6,0),"")</f>
        <v/>
      </c>
      <c r="J222" s="120" t="str">
        <f>IFERROR(VLOOKUP(D222,DB!A:G,7,0),"")</f>
        <v/>
      </c>
      <c r="K222" s="126"/>
      <c r="L222" s="122" t="str">
        <f>IFERROR(VLOOKUP(D222,DB!A:I,9,0),"")</f>
        <v/>
      </c>
    </row>
    <row r="223" spans="1:12" ht="15" customHeight="1">
      <c r="A223" s="127"/>
      <c r="B223" s="127" t="str">
        <f>IFERROR(VLOOKUP(D223,DB!A:K,11,0),"")</f>
        <v/>
      </c>
      <c r="C223" s="128"/>
      <c r="D223" s="129"/>
      <c r="E223" s="130"/>
      <c r="F223" s="131"/>
      <c r="G223" s="132">
        <f ca="1">IFERROR(NOW()-F223,"")</f>
        <v>45955.594426388889</v>
      </c>
      <c r="H223" s="131"/>
      <c r="I223" s="127" t="str">
        <f>IFERROR(VLOOKUP(D223,DB!A:F,6,0),"")</f>
        <v/>
      </c>
      <c r="J223" s="127" t="str">
        <f>IFERROR(VLOOKUP(D223,DB!A:G,7,0),"")</f>
        <v/>
      </c>
      <c r="K223" s="133"/>
      <c r="L223" s="129" t="str">
        <f>IFERROR(VLOOKUP(D223,DB!A:I,9,0),"")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18"/>
  <sheetViews>
    <sheetView workbookViewId="0">
      <selection activeCell="D5" sqref="D5"/>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10.296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39095</v>
      </c>
      <c r="B2" s="37" t="str">
        <f>IFERROR(VLOOKUP(D2,DB!A:K,11,0),"")</f>
        <v>R5</v>
      </c>
      <c r="C2" s="37">
        <v>3</v>
      </c>
      <c r="D2" s="119" t="s">
        <v>36034</v>
      </c>
      <c r="E2" s="37" t="s">
        <v>38998</v>
      </c>
      <c r="F2" s="38">
        <v>45891.832060185188</v>
      </c>
      <c r="G2" s="145">
        <f ca="1">IFERROR(NOW()-F2,"")</f>
        <v>63.762366203700367</v>
      </c>
      <c r="H2" s="38">
        <v>45891.790393518517</v>
      </c>
      <c r="I2" s="37" t="str">
        <f>IFERROR(VLOOKUP(D2,DB!A:F,6,0),"")</f>
        <v>Generator-SG</v>
      </c>
      <c r="J2" s="37" t="str">
        <f>IFERROR(VLOOKUP(D2,DB!A:G,7,0),"")</f>
        <v>Vandalized</v>
      </c>
      <c r="K2" s="37" t="s">
        <v>39096</v>
      </c>
      <c r="L2" s="37" t="str">
        <f>IFERROR(VLOOKUP(D2,DB!A:I,9,0),"")</f>
        <v>Latis</v>
      </c>
      <c r="M2" s="118"/>
    </row>
    <row r="3" spans="1:13" ht="30.75">
      <c r="A3" s="37" t="s">
        <v>39097</v>
      </c>
      <c r="B3" s="37" t="str">
        <f>IFERROR(VLOOKUP(D3,DB!A:K,11,0),"")</f>
        <v>R5</v>
      </c>
      <c r="C3" s="37">
        <v>1</v>
      </c>
      <c r="D3" s="37" t="s">
        <v>31329</v>
      </c>
      <c r="E3" s="37" t="s">
        <v>39079</v>
      </c>
      <c r="F3" s="38">
        <v>45926.188877314817</v>
      </c>
      <c r="G3" s="145">
        <f t="shared" ref="G3" ca="1" si="0">IFERROR(NOW()-F3,"")</f>
        <v>29.405549074072042</v>
      </c>
      <c r="H3" s="38">
        <v>45926.158159722225</v>
      </c>
      <c r="I3" s="37" t="str">
        <f>IFERROR(VLOOKUP(D3,DB!A:F,6,0),"")</f>
        <v>SCECO</v>
      </c>
      <c r="J3" s="37" t="str">
        <f>IFERROR(VLOOKUP(D3,DB!A:G,7,0),"")</f>
        <v>Good</v>
      </c>
      <c r="K3" s="37" t="s">
        <v>39098</v>
      </c>
      <c r="L3" s="37" t="str">
        <f>IFERROR(VLOOKUP(D3,DB!A:I,9,0),"")</f>
        <v>Latis</v>
      </c>
      <c r="M3" s="118"/>
    </row>
    <row r="4" spans="1:13" ht="48" customHeight="1">
      <c r="A4" s="153" t="s">
        <v>39099</v>
      </c>
      <c r="B4" s="153" t="str">
        <f>IFERROR(VLOOKUP(D4,DB!A:K,11,0),"")</f>
        <v>R5</v>
      </c>
      <c r="C4" s="153">
        <v>1</v>
      </c>
      <c r="D4" s="153" t="s">
        <v>34781</v>
      </c>
      <c r="E4" s="153" t="s">
        <v>39079</v>
      </c>
      <c r="F4" s="154">
        <v>45948.661111111112</v>
      </c>
      <c r="G4" s="155">
        <f ca="1">IFERROR(NOW()-F4,"")</f>
        <v>6.9333152777762734</v>
      </c>
      <c r="H4" s="154">
        <v>45948.661111111112</v>
      </c>
      <c r="I4" s="153" t="str">
        <f>IFERROR(VLOOKUP(D4,DB!A:F,6,0),"")</f>
        <v>SCECO</v>
      </c>
      <c r="J4" s="153" t="str">
        <f>IFERROR(VLOOKUP(D4,DB!A:G,7,0),"")</f>
        <v>Dead</v>
      </c>
      <c r="K4" s="153" t="s">
        <v>39100</v>
      </c>
      <c r="L4" s="153" t="str">
        <f>IFERROR(VLOOKUP(D4,DB!A:I,9,0),"")</f>
        <v>Latis</v>
      </c>
    </row>
    <row r="5" spans="1:13" ht="15">
      <c r="A5" s="153" t="s">
        <v>39101</v>
      </c>
      <c r="B5" s="153" t="str">
        <f>IFERROR(VLOOKUP(D5,DB!A:K,11,0),"")</f>
        <v>R5</v>
      </c>
      <c r="C5" s="153">
        <v>1</v>
      </c>
      <c r="D5" s="153" t="s">
        <v>33956</v>
      </c>
      <c r="E5" s="153" t="s">
        <v>38998</v>
      </c>
      <c r="F5" s="154">
        <v>45955.568877314814</v>
      </c>
      <c r="G5" s="155">
        <f ca="1">IFERROR(NOW()-F5,"")</f>
        <v>2.5549074074660894E-2</v>
      </c>
      <c r="H5" s="154">
        <v>45955.563321759262</v>
      </c>
      <c r="I5" s="153" t="str">
        <f>IFERROR(VLOOKUP(D5,DB!A:F,6,0),"")</f>
        <v>Generator-SG</v>
      </c>
      <c r="J5" s="153" t="str">
        <f>IFERROR(VLOOKUP(D5,DB!A:G,7,0),"")</f>
        <v>Vandalized</v>
      </c>
      <c r="K5" s="153" t="s">
        <v>39102</v>
      </c>
      <c r="L5" s="153" t="str">
        <f>IFERROR(VLOOKUP(D5,DB!A:I,9,0),"")</f>
        <v>Latis</v>
      </c>
    </row>
    <row r="6" spans="1:13" ht="15">
      <c r="A6" s="153" t="s">
        <v>39103</v>
      </c>
      <c r="B6" s="153" t="str">
        <f>IFERROR(VLOOKUP(D6,DB!A:K,11,0),"")</f>
        <v>R5</v>
      </c>
      <c r="C6" s="153">
        <v>2</v>
      </c>
      <c r="D6" s="153" t="s">
        <v>38206</v>
      </c>
      <c r="E6" s="153" t="s">
        <v>39104</v>
      </c>
      <c r="F6" s="154">
        <v>45955.573576388888</v>
      </c>
      <c r="G6" s="155">
        <f ca="1">IFERROR(NOW()-F6,"")</f>
        <v>2.0850000000791624E-2</v>
      </c>
      <c r="H6" s="154">
        <v>45955.563321759262</v>
      </c>
      <c r="I6" s="153" t="str">
        <f>IFERROR(VLOOKUP(D6,DB!A:F,6,0),"")</f>
        <v>SCECO</v>
      </c>
      <c r="J6" s="153" t="str">
        <f>IFERROR(VLOOKUP(D6,DB!A:G,7,0),"")</f>
        <v>Haj Removal</v>
      </c>
      <c r="K6" s="153" t="s">
        <v>39105</v>
      </c>
      <c r="L6" s="153" t="str">
        <f>IFERROR(VLOOKUP(D6,DB!A:I,9,0),"")</f>
        <v>Latis</v>
      </c>
    </row>
    <row r="7" spans="1:13" ht="15">
      <c r="A7" s="153" t="s">
        <v>39103</v>
      </c>
      <c r="B7" s="153" t="str">
        <f>IFERROR(VLOOKUP(D7,DB!A:K,11,0),"")</f>
        <v>R5</v>
      </c>
      <c r="C7" s="153">
        <v>2</v>
      </c>
      <c r="D7" s="153" t="s">
        <v>38186</v>
      </c>
      <c r="E7" s="153" t="s">
        <v>39104</v>
      </c>
      <c r="F7" s="154">
        <v>45955.573576388888</v>
      </c>
      <c r="G7" s="155">
        <f ca="1">IFERROR(NOW()-F7,"")</f>
        <v>2.0850000000791624E-2</v>
      </c>
      <c r="H7" s="154">
        <v>45955.563321759262</v>
      </c>
      <c r="I7" s="153" t="str">
        <f>IFERROR(VLOOKUP(D7,DB!A:F,6,0),"")</f>
        <v>SCECO</v>
      </c>
      <c r="J7" s="153" t="str">
        <f>IFERROR(VLOOKUP(D7,DB!A:G,7,0),"")</f>
        <v>Haj Removal</v>
      </c>
      <c r="K7" s="153"/>
      <c r="L7" s="153" t="str">
        <f>IFERROR(VLOOKUP(D7,DB!A:I,9,0),"")</f>
        <v>Latis</v>
      </c>
    </row>
    <row r="8" spans="1:13" ht="15">
      <c r="A8" s="153" t="s">
        <v>39103</v>
      </c>
      <c r="B8" s="153" t="str">
        <f>IFERROR(VLOOKUP(D8,DB!A:K,11,0),"")</f>
        <v>R5</v>
      </c>
      <c r="C8" s="153">
        <v>2</v>
      </c>
      <c r="D8" s="153" t="s">
        <v>38274</v>
      </c>
      <c r="E8" s="153" t="s">
        <v>39104</v>
      </c>
      <c r="F8" s="154">
        <v>45955.573576388888</v>
      </c>
      <c r="G8" s="155">
        <f ca="1">IFERROR(NOW()-F8,"")</f>
        <v>2.0850000000791624E-2</v>
      </c>
      <c r="H8" s="154">
        <v>45955.563321759262</v>
      </c>
      <c r="I8" s="153" t="str">
        <f>IFERROR(VLOOKUP(D8,DB!A:F,6,0),"")</f>
        <v>SCECO</v>
      </c>
      <c r="J8" s="153" t="str">
        <f>IFERROR(VLOOKUP(D8,DB!A:G,7,0),"")</f>
        <v>Haj Removal</v>
      </c>
      <c r="K8" s="153" t="s">
        <v>39106</v>
      </c>
      <c r="L8" s="153" t="str">
        <f>IFERROR(VLOOKUP(D8,DB!A:I,9,0),"")</f>
        <v>Latis</v>
      </c>
    </row>
    <row r="9" spans="1:13" ht="15">
      <c r="A9" s="153" t="s">
        <v>39103</v>
      </c>
      <c r="B9" s="153" t="str">
        <f>IFERROR(VLOOKUP(D9,DB!A:K,11,0),"")</f>
        <v>R5</v>
      </c>
      <c r="C9" s="153">
        <v>1</v>
      </c>
      <c r="D9" s="153" t="s">
        <v>38313</v>
      </c>
      <c r="E9" s="153" t="s">
        <v>39104</v>
      </c>
      <c r="F9" s="154">
        <v>45955.573576388888</v>
      </c>
      <c r="G9" s="155">
        <f ca="1">IFERROR(NOW()-F9,"")</f>
        <v>2.0850000000791624E-2</v>
      </c>
      <c r="H9" s="154">
        <v>45955.563321759262</v>
      </c>
      <c r="I9" s="153" t="str">
        <f>IFERROR(VLOOKUP(D9,DB!A:F,6,0),"")</f>
        <v>SCECO</v>
      </c>
      <c r="J9" s="153" t="str">
        <f>IFERROR(VLOOKUP(D9,DB!A:G,7,0),"")</f>
        <v>Haj Removal</v>
      </c>
      <c r="K9" s="153" t="s">
        <v>39106</v>
      </c>
      <c r="L9" s="153" t="str">
        <f>IFERROR(VLOOKUP(D9,DB!A:I,9,0),"")</f>
        <v>Latis</v>
      </c>
    </row>
    <row r="10" spans="1:13" ht="15">
      <c r="A10" s="153" t="s">
        <v>39103</v>
      </c>
      <c r="B10" s="153" t="str">
        <f>IFERROR(VLOOKUP(D10,DB!A:K,11,0),"")</f>
        <v>R5</v>
      </c>
      <c r="C10" s="153">
        <v>1</v>
      </c>
      <c r="D10" s="153" t="s">
        <v>38530</v>
      </c>
      <c r="E10" s="153" t="s">
        <v>39104</v>
      </c>
      <c r="F10" s="154">
        <v>45955.573576388888</v>
      </c>
      <c r="G10" s="155">
        <f ca="1">IFERROR(NOW()-F10,"")</f>
        <v>2.0850000000791624E-2</v>
      </c>
      <c r="H10" s="154">
        <v>45955.563321759262</v>
      </c>
      <c r="I10" s="153" t="str">
        <f>IFERROR(VLOOKUP(D10,DB!A:F,6,0),"")</f>
        <v>SCECO</v>
      </c>
      <c r="J10" s="153" t="str">
        <f>IFERROR(VLOOKUP(D10,DB!A:G,7,0),"")</f>
        <v>Haj Removal</v>
      </c>
      <c r="K10" s="153" t="s">
        <v>39107</v>
      </c>
      <c r="L10" s="153" t="str">
        <f>IFERROR(VLOOKUP(D10,DB!A:I,9,0),"")</f>
        <v>Latis</v>
      </c>
    </row>
    <row r="11" spans="1:13" ht="15">
      <c r="A11" s="153" t="s">
        <v>39103</v>
      </c>
      <c r="B11" s="153" t="str">
        <f>IFERROR(VLOOKUP(D11,DB!A:K,11,0),"")</f>
        <v>R5</v>
      </c>
      <c r="C11" s="153">
        <v>1</v>
      </c>
      <c r="D11" s="153" t="s">
        <v>38159</v>
      </c>
      <c r="E11" s="153" t="s">
        <v>39104</v>
      </c>
      <c r="F11" s="154">
        <v>45955.573576388888</v>
      </c>
      <c r="G11" s="155">
        <f ca="1">IFERROR(NOW()-F11,"")</f>
        <v>2.0850000000791624E-2</v>
      </c>
      <c r="H11" s="154">
        <v>45955.563321759262</v>
      </c>
      <c r="I11" s="153" t="str">
        <f>IFERROR(VLOOKUP(D11,DB!A:F,6,0),"")</f>
        <v>SCECO</v>
      </c>
      <c r="J11" s="153" t="str">
        <f>IFERROR(VLOOKUP(D11,DB!A:G,7,0),"")</f>
        <v>Haj Removal</v>
      </c>
      <c r="K11" s="153" t="s">
        <v>39106</v>
      </c>
      <c r="L11" s="153" t="str">
        <f>IFERROR(VLOOKUP(D11,DB!A:I,9,0),"")</f>
        <v>Latis</v>
      </c>
    </row>
    <row r="12" spans="1:13" ht="15">
      <c r="A12" s="153" t="s">
        <v>39103</v>
      </c>
      <c r="B12" s="153" t="str">
        <f>IFERROR(VLOOKUP(D12,DB!A:K,11,0),"")</f>
        <v>R5</v>
      </c>
      <c r="C12" s="153">
        <v>1</v>
      </c>
      <c r="D12" s="153" t="s">
        <v>38207</v>
      </c>
      <c r="E12" s="153" t="s">
        <v>39104</v>
      </c>
      <c r="F12" s="154">
        <v>45955.573576388888</v>
      </c>
      <c r="G12" s="155">
        <f ca="1">IFERROR(NOW()-F12,"")</f>
        <v>2.0850000000791624E-2</v>
      </c>
      <c r="H12" s="154">
        <v>45955.563321759262</v>
      </c>
      <c r="I12" s="153" t="str">
        <f>IFERROR(VLOOKUP(D12,DB!A:F,6,0),"")</f>
        <v>SCECO</v>
      </c>
      <c r="J12" s="153" t="str">
        <f>IFERROR(VLOOKUP(D12,DB!A:G,7,0),"")</f>
        <v>Haj Removal</v>
      </c>
      <c r="K12" s="153" t="s">
        <v>39107</v>
      </c>
      <c r="L12" s="153" t="str">
        <f>IFERROR(VLOOKUP(D12,DB!A:I,9,0),"")</f>
        <v>Latis</v>
      </c>
    </row>
    <row r="13" spans="1:13" ht="15">
      <c r="A13" s="153" t="s">
        <v>39103</v>
      </c>
      <c r="B13" s="153" t="str">
        <f>IFERROR(VLOOKUP(D13,DB!A:K,11,0),"")</f>
        <v>R5</v>
      </c>
      <c r="C13" s="153">
        <v>1</v>
      </c>
      <c r="D13" s="153" t="s">
        <v>38146</v>
      </c>
      <c r="E13" s="153" t="s">
        <v>39104</v>
      </c>
      <c r="F13" s="154">
        <v>45955.573576388888</v>
      </c>
      <c r="G13" s="155">
        <f ca="1">IFERROR(NOW()-F13,"")</f>
        <v>2.0850000000791624E-2</v>
      </c>
      <c r="H13" s="154">
        <v>45955.563321759262</v>
      </c>
      <c r="I13" s="153" t="str">
        <f>IFERROR(VLOOKUP(D13,DB!A:F,6,0),"")</f>
        <v>SCECO</v>
      </c>
      <c r="J13" s="153" t="str">
        <f>IFERROR(VLOOKUP(D13,DB!A:G,7,0),"")</f>
        <v>Haj Removal</v>
      </c>
      <c r="K13" s="153" t="s">
        <v>39107</v>
      </c>
      <c r="L13" s="153" t="str">
        <f>IFERROR(VLOOKUP(D13,DB!A:I,9,0),"")</f>
        <v>Latis</v>
      </c>
    </row>
    <row r="14" spans="1:13" ht="15">
      <c r="A14" s="153" t="s">
        <v>39103</v>
      </c>
      <c r="B14" s="153" t="str">
        <f>IFERROR(VLOOKUP(D14,DB!A:K,11,0),"")</f>
        <v>R5</v>
      </c>
      <c r="C14" s="153">
        <v>1</v>
      </c>
      <c r="D14" s="153" t="s">
        <v>38341</v>
      </c>
      <c r="E14" s="153" t="s">
        <v>39104</v>
      </c>
      <c r="F14" s="154">
        <v>45955.573576388888</v>
      </c>
      <c r="G14" s="155">
        <f ca="1">IFERROR(NOW()-F14,"")</f>
        <v>2.0850000000791624E-2</v>
      </c>
      <c r="H14" s="154">
        <v>45955.563321759262</v>
      </c>
      <c r="I14" s="153" t="str">
        <f>IFERROR(VLOOKUP(D14,DB!A:F,6,0),"")</f>
        <v>SCECO</v>
      </c>
      <c r="J14" s="153" t="str">
        <f>IFERROR(VLOOKUP(D14,DB!A:G,7,0),"")</f>
        <v>Haj Removal</v>
      </c>
      <c r="K14" s="153" t="s">
        <v>39107</v>
      </c>
      <c r="L14" s="153" t="str">
        <f>IFERROR(VLOOKUP(D14,DB!A:I,9,0),"")</f>
        <v>Latis</v>
      </c>
    </row>
    <row r="15" spans="1:13" ht="15">
      <c r="A15" s="153"/>
      <c r="B15" s="153" t="str">
        <f>IFERROR(VLOOKUP(D15,DB!A:K,11,0),"")</f>
        <v/>
      </c>
      <c r="C15" s="153"/>
      <c r="D15" s="153"/>
      <c r="E15" s="153"/>
      <c r="F15" s="154"/>
      <c r="G15" s="155">
        <f ca="1">IFERROR(NOW()-F15,"")</f>
        <v>45955.594426388889</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45955.594426388889</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45955.594426388889</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45955.594426388889</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45955.594426388889</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45955.594426388889</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45955.594426388889</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45955.594426388889</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45955.594426388889</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45955.594426388889</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45955.594426388889</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45955.594426388889</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45955.594426388889</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45955.594426388889</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45955.594426388889</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45955.594426388889</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45955.594426388889</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45955.594426388889</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45955.594426388889</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45955.594426388889</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45955.594426388889</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45955.594426388889</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45955.594426388889</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45955.594426388889</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45955.594426388889</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45955.594426388889</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45955.594426388889</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45955.594426388889</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45955.594426388889</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45955.594426388889</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45955.594426388889</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45955.594426388889</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45955.594426388889</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45955.594426388889</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45955.594426388889</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45955.594426388889</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45955.594426388889</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45955.594426388889</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45955.594426388889</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45955.594426388889</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45955.594426388889</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45955.594426388889</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45955.594426388889</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45955.594426388889</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45955.594426388889</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45955.594426388889</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45955.594426388889</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45955.594426388889</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45955.594426388889</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45955.594426388889</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45955.594426388889</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45955.594426388889</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45955.594426388889</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45955.594426388889</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45955.594426388889</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45955.594426388889</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45955.594426388889</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45955.594426388889</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45955.594426388889</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45955.594426388889</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45955.594426388889</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45955.594426388889</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45955.594426388889</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45955.594426388889</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45955.594426388889</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45955.594426388889</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45955.594426388889</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45955.594426388889</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45955.594426388889</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45955.594426388889</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45955.594426388889</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45955.594426388889</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45955.594426388889</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45955.594426388889</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45955.594426388889</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45955.594426388889</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45955.594426388889</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45955.594426388889</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45955.594426388889</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45955.594426388889</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45955.594426388889</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45955.594426388889</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45955.594426388889</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45955.594426388889</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45955.594426388889</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45955.594426388889</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45955.594426388889</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45955.594426388889</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45955.594426388889</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45955.594426388889</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45955.594426388889</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45955.594426388889</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45955.594426388889</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45955.594426388889</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45955.594426388889</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45955.594426388889</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45955.594426388889</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45955.594426388889</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45955.594426388889</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45955.594426388889</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45955.594426388889</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45955.594426388889</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45955.594426388889</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45955.594426388889</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45955.594426388889</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45955.594426388889</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45955.594426388889</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45955.594426388889</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45955.594426388889</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45955.594426388889</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45955.594426388889</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45955.594426388889</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45955.594426388889</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45955.594426388889</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45955.594426388889</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45955.594426388889</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45955.594426388889</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45955.594426388889</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45955.594426388889</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45955.594426388889</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45955.594426388889</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45955.594426388889</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45955.594426388889</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45955.594426388889</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45955.594426388889</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45955.594426388889</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45955.594426388889</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45955.594426388889</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45955.594426388889</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45955.594426388889</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45955.594426388889</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45955.594426388889</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45955.594426388889</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45955.594426388889</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45955.594426388889</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45955.594426388889</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45955.594426388889</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45955.594426388889</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45955.594426388889</v>
      </c>
      <c r="H153" s="154"/>
      <c r="I153" s="153" t="str">
        <f>IFERROR(VLOOKUP(D153,DB!A:F,6,0),"")</f>
        <v/>
      </c>
      <c r="J153" s="153" t="str">
        <f>IFERROR(VLOOKUP(D153,DB!A:G,7,0),"")</f>
        <v/>
      </c>
      <c r="K153" s="153"/>
      <c r="L153" s="153" t="str">
        <f>IFERROR(VLOOKUP(D153,DB!A:I,9,0),"")</f>
        <v/>
      </c>
    </row>
    <row r="154" spans="1:12" ht="15">
      <c r="A154" s="159"/>
      <c r="B154" s="159" t="str">
        <f>IFERROR(VLOOKUP(D154,DB!A:K,11,0),"")</f>
        <v/>
      </c>
      <c r="C154" s="159"/>
      <c r="D154" s="159"/>
      <c r="E154" s="159"/>
      <c r="F154" s="160"/>
      <c r="G154" s="161">
        <f ca="1">IFERROR(NOW()-F154,"")</f>
        <v>45955.594426388889</v>
      </c>
      <c r="H154" s="160"/>
      <c r="I154" s="159" t="str">
        <f>IFERROR(VLOOKUP(D154,DB!A:F,6,0),"")</f>
        <v/>
      </c>
      <c r="J154" s="159" t="str">
        <f>IFERROR(VLOOKUP(D154,DB!A:G,7,0),"")</f>
        <v/>
      </c>
      <c r="K154" s="159"/>
      <c r="L154" s="159" t="str">
        <f>IFERROR(VLOOKUP(D154,DB!A:I,9,0),"")</f>
        <v/>
      </c>
    </row>
    <row r="155" spans="1:12" ht="15">
      <c r="A155" s="159"/>
      <c r="B155" s="159" t="str">
        <f>IFERROR(VLOOKUP(D155,DB!A:K,11,0),"")</f>
        <v/>
      </c>
      <c r="C155" s="159"/>
      <c r="D155" s="159"/>
      <c r="E155" s="159"/>
      <c r="F155" s="160"/>
      <c r="G155" s="161">
        <f ca="1">IFERROR(NOW()-F155,"")</f>
        <v>45955.594426388889</v>
      </c>
      <c r="H155" s="160"/>
      <c r="I155" s="159" t="str">
        <f>IFERROR(VLOOKUP(D155,DB!A:F,6,0),"")</f>
        <v/>
      </c>
      <c r="J155" s="159" t="str">
        <f>IFERROR(VLOOKUP(D155,DB!A:G,7,0),"")</f>
        <v/>
      </c>
      <c r="K155" s="159"/>
      <c r="L155" s="159" t="str">
        <f>IFERROR(VLOOKUP(D155,DB!A:I,9,0),"")</f>
        <v/>
      </c>
    </row>
    <row r="156" spans="1:12" ht="15">
      <c r="A156" s="159"/>
      <c r="B156" s="159" t="str">
        <f>IFERROR(VLOOKUP(D156,DB!A:K,11,0),"")</f>
        <v/>
      </c>
      <c r="C156" s="159"/>
      <c r="D156" s="159"/>
      <c r="E156" s="159"/>
      <c r="F156" s="160"/>
      <c r="G156" s="161">
        <f ca="1">IFERROR(NOW()-F156,"")</f>
        <v>45955.594426388889</v>
      </c>
      <c r="H156" s="160"/>
      <c r="I156" s="159" t="str">
        <f>IFERROR(VLOOKUP(D156,DB!A:F,6,0),"")</f>
        <v/>
      </c>
      <c r="J156" s="159" t="str">
        <f>IFERROR(VLOOKUP(D156,DB!A:G,7,0),"")</f>
        <v/>
      </c>
      <c r="K156" s="159"/>
      <c r="L156" s="159" t="str">
        <f>IFERROR(VLOOKUP(D156,DB!A:I,9,0),"")</f>
        <v/>
      </c>
    </row>
    <row r="157" spans="1:12" ht="15">
      <c r="A157" s="159"/>
      <c r="B157" s="159" t="str">
        <f>IFERROR(VLOOKUP(D157,DB!A:K,11,0),"")</f>
        <v/>
      </c>
      <c r="C157" s="159"/>
      <c r="D157" s="159"/>
      <c r="E157" s="159"/>
      <c r="F157" s="160"/>
      <c r="G157" s="161">
        <f ca="1">IFERROR(NOW()-F157,"")</f>
        <v>45955.594426388889</v>
      </c>
      <c r="H157" s="160"/>
      <c r="I157" s="159" t="str">
        <f>IFERROR(VLOOKUP(D157,DB!A:F,6,0),"")</f>
        <v/>
      </c>
      <c r="J157" s="159" t="str">
        <f>IFERROR(VLOOKUP(D157,DB!A:G,7,0),"")</f>
        <v/>
      </c>
      <c r="K157" s="159"/>
      <c r="L157" s="159" t="str">
        <f>IFERROR(VLOOKUP(D157,DB!A:I,9,0),"")</f>
        <v/>
      </c>
    </row>
    <row r="158" spans="1:12" ht="15">
      <c r="A158" s="159"/>
      <c r="B158" s="159" t="str">
        <f>IFERROR(VLOOKUP(D158,DB!A:K,11,0),"")</f>
        <v/>
      </c>
      <c r="C158" s="159"/>
      <c r="D158" s="159"/>
      <c r="E158" s="159"/>
      <c r="F158" s="160"/>
      <c r="G158" s="161">
        <f ca="1">IFERROR(NOW()-F158,"")</f>
        <v>45955.594426388889</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45955.594426388889</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45955.594426388889</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45955.594426388889</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45955.594426388889</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45955.594426388889</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45955.594426388889</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45955.594426388889</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45955.594426388889</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45955.594426388889</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45955.594426388889</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45955.594426388889</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45955.594426388889</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45955.594426388889</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45955.594426388889</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45955.594426388889</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45955.594426388889</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45955.594426388889</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45955.594426388889</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45955.594426388889</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45955.594426388889</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45955.594426388889</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45955.594426388889</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45955.594426388889</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45955.594426388889</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45955.594426388889</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45955.594426388889</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45955.594426388889</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45955.594426388889</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45955.594426388889</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45955.594426388889</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45955.594426388889</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45955.594426388889</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45955.594426388889</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45955.594426388889</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45955.594426388889</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45955.594426388889</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45955.594426388889</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45955.594426388889</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45955.594426388889</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45955.594426388889</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45955.594426388889</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45955.594426388889</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45955.594426388889</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45955.594426388889</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45955.594426388889</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45955.594426388889</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45955.594426388889</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45955.594426388889</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45955.594426388889</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45955.594426388889</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45955.594426388889</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45955.594426388889</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45955.594426388889</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45955.594426388889</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45955.594426388889</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45955.594426388889</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45955.594426388889</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45955.594426388889</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45955.594426388889</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45955.594426388889</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45955.594426388889</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45955.594426388889</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45955.594426388889</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45955.594426388889</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45955.594426388889</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45955.594426388889</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45955.594426388889</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45955.594426388889</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45955.594426388889</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45955.594426388889</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45955.594426388889</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45955.594426388889</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45955.594426388889</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45955.594426388889</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45955.594426388889</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45955.594426388889</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45955.594426388889</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45955.594426388889</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45955.594426388889</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45955.594426388889</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45955.594426388889</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45955.594426388889</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45955.594426388889</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45955.594426388889</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45955.594426388889</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45955.594426388889</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45955.594426388889</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45955.594426388889</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45955.594426388889</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45955.594426388889</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45955.594426388889</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45955.594426388889</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45955.594426388889</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45955.594426388889</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45955.594426388889</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45955.594426388889</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45955.594426388889</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45955.594426388889</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45955.594426388889</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45955.594426388889</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45955.594426388889</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45955.594426388889</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45955.594426388889</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45955.594426388889</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45955.594426388889</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45955.594426388889</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45955.594426388889</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45955.594426388889</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45955.594426388889</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45955.594426388889</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45955.594426388889</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45955.594426388889</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45955.594426388889</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45955.594426388889</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45955.594426388889</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45955.594426388889</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45955.594426388889</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45955.594426388889</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45955.594426388889</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45955.594426388889</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45955.594426388889</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45955.594426388889</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45955.594426388889</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45955.594426388889</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45955.594426388889</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45955.594426388889</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45955.594426388889</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45955.594426388889</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45955.594426388889</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45955.594426388889</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45955.594426388889</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45955.594426388889</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45955.594426388889</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45955.594426388889</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45955.594426388889</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45955.594426388889</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45955.594426388889</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45955.594426388889</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45955.594426388889</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45955.594426388889</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45955.594426388889</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45955.594426388889</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45955.594426388889</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45955.594426388889</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45955.594426388889</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45955.594426388889</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45955.594426388889</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45955.594426388889</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45955.594426388889</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45955.594426388889</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45955.594426388889</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45955.594426388889</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45955.594426388889</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45955.594426388889</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45955.594426388889</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45955.594426388889</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45955.594426388889</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45955.594426388889</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45955.594426388889</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45955.594426388889</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45955.594426388889</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45955.594426388889</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45955.594426388889</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45955.594426388889</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45955.594426388889</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45955.594426388889</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45955.594426388889</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45955.594426388889</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45955.594426388889</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45955.594426388889</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45955.594426388889</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45955.594426388889</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45955.594426388889</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45955.594426388889</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45955.594426388889</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45955.594426388889</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45955.594426388889</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45955.594426388889</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45955.594426388889</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45955.594426388889</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45955.594426388889</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45955.594426388889</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45955.594426388889</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45955.594426388889</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45955.594426388889</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45955.594426388889</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45955.594426388889</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45955.594426388889</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45955.594426388889</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45955.594426388889</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45955.594426388889</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45955.594426388889</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45955.594426388889</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45955.594426388889</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45955.594426388889</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45955.594426388889</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45955.594426388889</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45955.594426388889</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45955.594426388889</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45955.594426388889</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45955.594426388889</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45955.594426388889</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45955.594426388889</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45955.594426388889</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45955.594426388889</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45955.594426388889</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45955.594426388889</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45955.594426388889</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45955.594426388889</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45955.594426388889</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45955.594426388889</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45955.594426388889</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45955.594426388889</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45955.594426388889</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45955.594426388889</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45955.594426388889</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45955.594426388889</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45955.594426388889</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45955.594426388889</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45955.594426388889</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45955.594426388889</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45955.594426388889</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45955.594426388889</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45955.594426388889</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45955.594426388889</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45955.594426388889</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45955.594426388889</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45955.594426388889</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45955.594426388889</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45955.594426388889</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45955.594426388889</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45955.594426388889</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45955.594426388889</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45955.594426388889</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45955.594426388889</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45955.594426388889</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45955.594426388889</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45955.594426388889</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45955.594426388889</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45955.594426388889</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45955.594426388889</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45955.594426388889</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45955.594426388889</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45955.594426388889</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45955.594426388889</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45955.594426388889</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45955.594426388889</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45955.594426388889</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45955.594426388889</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45955.594426388889</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45955.594426388889</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45955.594426388889</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45955.594426388889</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45955.594426388889</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45955.594426388889</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45955.594426388889</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45955.594426388889</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45955.594426388889</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45955.594426388889</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45955.594426388889</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45955.594426388889</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45955.594426388889</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45955.594426388889</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45955.594426388889</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45955.594426388889</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45955.594426388889</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45955.594426388889</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45955.594426388889</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45955.594426388889</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45955.594426388889</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45955.594426388889</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45955.594426388889</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45955.594426388889</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45955.594426388889</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45955.594426388889</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45955.594426388889</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45955.594426388889</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45955.594426388889</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45955.594426388889</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45955.594426388889</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45955.594426388889</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45955.594426388889</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45955.594426388889</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45955.594426388889</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45955.594426388889</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45955.594426388889</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45955.594426388889</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45955.594426388889</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45955.594426388889</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45955.594426388889</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45955.594426388889</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45955.594426388889</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45955.594426388889</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45955.594426388889</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45955.594426388889</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45955.594426388889</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45955.594426388889</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45955.594426388889</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45955.594426388889</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45955.594426388889</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45955.594426388889</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45955.594426388889</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45955.594426388889</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45955.594426388889</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45955.594426388889</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45955.594426388889</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45955.594426388889</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45955.594426388889</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45955.594426388889</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45955.594426388889</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45955.594426388889</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45955.594426388889</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45955.594426388889</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45955.594426388889</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45955.594426388889</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45955.594426388889</v>
      </c>
      <c r="H474" s="160"/>
      <c r="I474" s="159" t="str">
        <f>IFERROR(VLOOKUP(D474,DB!A:F,6,0),"")</f>
        <v/>
      </c>
      <c r="J474" s="159" t="str">
        <f>IFERROR(VLOOKUP(D474,DB!A:G,7,0),"")</f>
        <v/>
      </c>
      <c r="K474" s="159"/>
      <c r="L474" s="159" t="str">
        <f>IFERROR(VLOOKUP(D474,DB!A:I,9,0),"")</f>
        <v/>
      </c>
    </row>
    <row r="475" spans="1:12" ht="15"/>
    <row r="476" spans="1:12" ht="15"/>
    <row r="477" spans="1:12" ht="15"/>
    <row r="478" spans="1:12" ht="15"/>
    <row r="479" spans="1:12" ht="15"/>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84" ht="15"/>
    <row r="585" ht="15"/>
    <row r="587" ht="15"/>
    <row r="588" ht="15"/>
    <row r="589" ht="15"/>
    <row r="590" ht="15"/>
    <row r="592" ht="15"/>
    <row r="593" ht="15"/>
    <row r="600" ht="15"/>
    <row r="601" ht="15"/>
    <row r="602" ht="15"/>
    <row r="603" ht="15"/>
    <row r="604" ht="15"/>
    <row r="605" ht="15"/>
    <row r="608" ht="15"/>
    <row r="609" ht="15"/>
    <row r="610" ht="15"/>
    <row r="611" ht="15"/>
    <row r="612" ht="15"/>
    <row r="613" ht="15"/>
    <row r="614" ht="15"/>
    <row r="615" ht="15"/>
    <row r="616" ht="15"/>
    <row r="617" ht="15"/>
    <row r="618" ht="15"/>
    <row r="619"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5" ht="15"/>
    <row r="676" ht="15"/>
    <row r="713" ht="15"/>
    <row r="714" ht="15"/>
    <row r="715" ht="15"/>
    <row r="716" ht="15"/>
    <row r="717" ht="15"/>
    <row r="718" ht="15"/>
    <row r="719" ht="15"/>
    <row r="720" ht="15"/>
    <row r="721" ht="15"/>
    <row r="722"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3" ht="15"/>
    <row r="804" ht="15"/>
    <row r="805" ht="15"/>
    <row r="807" ht="15"/>
    <row r="808" ht="15"/>
    <row r="810" ht="15"/>
    <row r="811" ht="15"/>
    <row r="812" ht="15"/>
    <row r="813"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1" ht="15"/>
    <row r="842" ht="15"/>
    <row r="1012" ht="15"/>
    <row r="1013" ht="15"/>
    <row r="1014" ht="15"/>
    <row r="1015" ht="15"/>
    <row r="1016" ht="15"/>
    <row r="1017" ht="15"/>
    <row r="1023" ht="15"/>
    <row r="1024" ht="15"/>
    <row r="1025" ht="15"/>
    <row r="1026" ht="15"/>
    <row r="1027" ht="15"/>
    <row r="1028" ht="15"/>
    <row r="1029"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80" ht="15"/>
    <row r="1081" ht="15"/>
    <row r="1087" ht="15"/>
    <row r="1088" ht="15"/>
    <row r="1090" ht="15"/>
    <row r="1091" ht="15"/>
    <row r="1092" ht="15"/>
    <row r="1093" ht="15"/>
    <row r="1094" ht="15"/>
    <row r="1095" ht="15"/>
    <row r="1096" ht="15"/>
    <row r="1098" ht="15"/>
    <row r="1099" ht="15"/>
    <row r="1100"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45" ht="15"/>
    <row r="1146" ht="15"/>
    <row r="1147" ht="15"/>
    <row r="1148"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9" ht="15"/>
    <row r="1170" ht="15"/>
    <row r="1171" ht="15"/>
    <row r="1172" ht="15"/>
    <row r="1173" ht="15"/>
    <row r="1174" ht="15"/>
    <row r="1175" ht="15"/>
    <row r="1176" ht="15"/>
    <row r="1177" ht="15"/>
    <row r="1178" ht="15"/>
    <row r="1179" ht="15"/>
    <row r="1180" ht="15"/>
    <row r="1181" ht="15"/>
    <row r="1182" ht="15"/>
    <row r="1184" ht="15"/>
    <row r="1185" ht="15"/>
    <row r="1186" ht="15"/>
    <row r="1187" ht="15"/>
    <row r="1188" ht="15"/>
    <row r="1189" ht="15"/>
    <row r="1190" ht="15"/>
    <row r="1191" ht="15"/>
    <row r="1192" ht="15"/>
    <row r="1193" ht="15"/>
    <row r="1194" ht="15"/>
    <row r="1195" ht="15"/>
    <row r="1198" ht="15"/>
    <row r="1199" ht="15"/>
    <row r="1200" ht="15"/>
    <row r="1201" ht="15"/>
    <row r="1202" ht="15"/>
    <row r="1203" ht="15"/>
    <row r="1204" ht="15"/>
    <row r="1206" ht="15"/>
    <row r="1207" ht="15"/>
    <row r="1208" ht="15"/>
    <row r="1209" ht="15"/>
    <row r="1210" ht="15"/>
    <row r="1211" ht="15"/>
    <row r="1212" ht="15"/>
    <row r="1213" ht="15"/>
    <row r="1214" ht="15"/>
    <row r="1215" ht="15"/>
    <row r="1216" ht="15"/>
    <row r="1218" ht="15"/>
    <row r="1219" ht="15"/>
    <row r="1220" ht="15"/>
    <row r="1221" ht="15"/>
    <row r="1222" ht="15"/>
    <row r="1223" ht="15"/>
    <row r="1224" ht="15"/>
    <row r="1225" ht="15"/>
    <row r="1226" ht="15"/>
    <row r="1227" ht="15"/>
    <row r="1235" ht="15"/>
    <row r="1236" ht="15"/>
    <row r="1239" ht="15"/>
    <row r="1240" ht="15"/>
    <row r="1241" ht="15"/>
    <row r="1242" ht="15"/>
    <row r="1243" ht="15"/>
    <row r="1244" ht="15"/>
    <row r="1245" ht="15"/>
    <row r="1246" ht="15"/>
    <row r="1249" ht="15"/>
    <row r="1250" ht="15"/>
    <row r="1251" ht="15"/>
    <row r="1252" ht="15"/>
    <row r="1253" ht="15"/>
    <row r="1254" ht="15"/>
    <row r="1255" ht="15"/>
    <row r="1256" ht="15"/>
    <row r="1257" ht="15"/>
    <row r="1258" ht="15"/>
    <row r="1259" ht="15"/>
    <row r="1260" ht="15"/>
    <row r="1262" ht="15"/>
    <row r="1263" ht="15"/>
    <row r="1264" ht="15"/>
    <row r="1267" ht="15"/>
    <row r="1269" ht="15"/>
    <row r="1271" ht="15"/>
    <row r="1274" ht="15"/>
    <row r="1275" ht="15"/>
    <row r="1276" ht="15"/>
    <row r="1278" ht="15"/>
    <row r="1280" ht="15"/>
    <row r="1281" ht="15"/>
    <row r="1282" ht="15"/>
    <row r="1283" ht="15"/>
    <row r="1284" ht="15"/>
    <row r="1286" ht="15"/>
    <row r="1287" ht="15"/>
    <row r="1288" ht="15"/>
    <row r="1289" ht="15"/>
    <row r="1291" ht="15"/>
    <row r="1293" ht="15"/>
    <row r="1294" ht="15"/>
    <row r="1296" ht="15"/>
    <row r="1297" ht="15"/>
    <row r="1298" ht="15"/>
    <row r="1299" ht="15"/>
    <row r="1301" ht="15"/>
    <row r="1303" ht="15"/>
    <row r="1304" ht="15"/>
    <row r="1305" ht="15"/>
    <row r="1306" ht="15"/>
    <row r="1308" ht="15"/>
    <row r="1309" ht="15"/>
    <row r="1310" ht="15"/>
    <row r="1311" ht="15"/>
    <row r="1312" ht="15"/>
    <row r="1313" ht="15"/>
    <row r="1314" ht="15"/>
    <row r="1317" ht="15"/>
    <row r="1318" ht="15"/>
  </sheetData>
  <dataValidations count="2">
    <dataValidation allowBlank="1" showInputMessage="1" showErrorMessage="1" sqref="E1" xr:uid="{920C6338-E771-4DAE-8C89-92A9093EA4DE}"/>
    <dataValidation type="list" allowBlank="1" showInputMessage="1" showErrorMessage="1" sqref="E2:E47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6"/>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R6</v>
      </c>
      <c r="C2" s="106"/>
      <c r="D2" s="104" t="s">
        <v>33439</v>
      </c>
      <c r="E2" s="107"/>
      <c r="F2" s="108"/>
      <c r="G2" s="77">
        <f ca="1">IFERROR(NOW()-F2,"-")</f>
        <v>45955.594426388889</v>
      </c>
      <c r="H2" s="108"/>
      <c r="I2" s="104" t="str">
        <f>IFERROR(VLOOKUP(D2,DB!A:F,6,0),"")</f>
        <v>SCECO</v>
      </c>
      <c r="J2" s="103" t="str">
        <f>IFERROR(VLOOKUP(D2,DB!A:G,7,0),"")</f>
        <v>Dead</v>
      </c>
      <c r="K2" s="109"/>
      <c r="L2" s="110" t="str">
        <f>IFERROR(VLOOKUP(D2,DB!A:I,9,0),"")</f>
        <v>Latis</v>
      </c>
    </row>
    <row r="3" spans="1:16383" ht="31.5" customHeight="1">
      <c r="A3" s="105"/>
      <c r="B3" s="104" t="str">
        <f>IFERROR(VLOOKUP(D3,DB!A:K,11,0),"")</f>
        <v>R6</v>
      </c>
      <c r="C3" s="106"/>
      <c r="D3" s="104" t="s">
        <v>33138</v>
      </c>
      <c r="E3" s="107"/>
      <c r="F3" s="108"/>
      <c r="G3" s="77">
        <f ca="1">IFERROR(NOW()-F3,"-")</f>
        <v>45955.594426388889</v>
      </c>
      <c r="H3" s="108"/>
      <c r="I3" s="104" t="str">
        <f>IFERROR(VLOOKUP(D3,DB!A:F,6,0),"")</f>
        <v>SCECO+STB</v>
      </c>
      <c r="J3" s="103" t="str">
        <f>IFERROR(VLOOKUP(D3,DB!A:G,7,0),"")</f>
        <v>Good</v>
      </c>
      <c r="K3" s="109"/>
      <c r="L3" s="110" t="str">
        <f>IFERROR(VLOOKUP(D3,DB!A:I,9,0),"")</f>
        <v>Latis</v>
      </c>
    </row>
    <row r="4" spans="1:16383" ht="31.5" customHeight="1">
      <c r="A4" s="105"/>
      <c r="B4" s="104" t="str">
        <f>IFERROR(VLOOKUP(D4,DB!A:K,11,0),"")</f>
        <v>R6</v>
      </c>
      <c r="C4" s="106"/>
      <c r="D4" s="104" t="s">
        <v>36182</v>
      </c>
      <c r="E4" s="107"/>
      <c r="F4" s="108"/>
      <c r="G4" s="77">
        <f ca="1">IFERROR(NOW()-F4,"-")</f>
        <v>45955.594426388889</v>
      </c>
      <c r="H4" s="108"/>
      <c r="I4" s="104" t="str">
        <f>IFERROR(VLOOKUP(D4,DB!A:F,6,0),"")</f>
        <v>SCECO</v>
      </c>
      <c r="J4" s="103" t="str">
        <f>IFERROR(VLOOKUP(D4,DB!A:G,7,0),"")</f>
        <v>Vandalized</v>
      </c>
      <c r="K4" s="109"/>
      <c r="L4" s="110" t="str">
        <f>IFERROR(VLOOKUP(D4,DB!A:I,9,0),"")</f>
        <v>Latis</v>
      </c>
    </row>
    <row r="5" spans="1:16383" ht="31.5" customHeight="1">
      <c r="A5" s="105"/>
      <c r="B5" s="104" t="str">
        <f>IFERROR(VLOOKUP(D5,DB!A:K,11,0),"")</f>
        <v>R6</v>
      </c>
      <c r="C5" s="106"/>
      <c r="D5" s="104" t="s">
        <v>31908</v>
      </c>
      <c r="E5" s="107"/>
      <c r="F5" s="108"/>
      <c r="G5" s="77">
        <f ca="1">IFERROR(NOW()-F5,"-")</f>
        <v>45955.594426388889</v>
      </c>
      <c r="H5" s="108"/>
      <c r="I5" s="104" t="str">
        <f>IFERROR(VLOOKUP(D5,DB!A:F,6,0),"")</f>
        <v>SCECO</v>
      </c>
      <c r="J5" s="103" t="str">
        <f>IFERROR(VLOOKUP(D5,DB!A:G,7,0),"")</f>
        <v>Vandalized</v>
      </c>
      <c r="K5" s="109"/>
      <c r="L5" s="110" t="str">
        <f>IFERROR(VLOOKUP(D5,DB!A:I,9,0),"")</f>
        <v>Latis</v>
      </c>
    </row>
    <row r="6" spans="1:16383" ht="31.5" customHeight="1">
      <c r="A6" s="105"/>
      <c r="B6" s="104" t="str">
        <f>IFERROR(VLOOKUP(D6,DB!A:K,11,0),"")</f>
        <v/>
      </c>
      <c r="C6" s="106"/>
      <c r="D6" s="104"/>
      <c r="E6" s="107"/>
      <c r="F6" s="108"/>
      <c r="G6" s="77">
        <f ca="1">IFERROR(NOW()-F6,"-")</f>
        <v>45955.594426388889</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45955.594426388889</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45955.594426388889</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45955.594426388889</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45955.594426388889</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45955.594426388889</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45955.594426388889</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45955.594426388889</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45955.594426388889</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45955.594426388889</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45955.594426388889</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45955.594426388889</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45955.594426388889</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45955.594426388889</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45955.594426388889</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45955.594426388889</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45955.594426388889</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45955.594426388889</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45955.594426388889</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45955.594426388889</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45955.594426388889</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45955.594426388889</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45955.594426388889</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45955.594426388889</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45955.594426388889</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45955.594426388889</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45955.594426388889</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45955.594426388889</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45955.594426388889</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45955.594426388889</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45955.594426388889</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45955.594426388889</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45955.594426388889</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45955.594426388889</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45955.594426388889</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45955.594426388889</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45955.594426388889</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45955.594426388889</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45955.594426388889</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45955.594426388889</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45955.594426388889</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45955.594426388889</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45955.594426388889</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45955.594426388889</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45955.594426388889</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45955.594426388889</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45955.594426388889</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45955.594426388889</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45955.594426388889</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45955.594426388889</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45955.594426388889</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45955.594426388889</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45955.594426388889</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45955.594426388889</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45955.594426388889</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45955.594426388889</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45955.594426388889</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45955.594426388889</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45955.594426388889</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45955.594426388889</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45955.594426388889</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45955.594426388889</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45955.594426388889</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45955.594426388889</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45955.594426388889</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45955.594426388889</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45955.594426388889</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45955.594426388889</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45955.594426388889</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45955.594426388889</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45955.594426388889</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45955.594426388889</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45955.594426388889</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45955.594426388889</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45955.594426388889</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45955.594426388889</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45955.594426388889</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45955.594426388889</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45955.594426388889</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45955.594426388889</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45955.594426388889</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45955.594426388889</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45955.594426388889</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45955.594426388889</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45955.594426388889</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45955.594426388889</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45955.594426388889</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45955.594426388889</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45955.594426388889</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45955.594426388889</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45955.594426388889</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45955.594426388889</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45955.594426388889</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45955.594426388889</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45955.594426388889</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45955.594426388889</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45955.594426388889</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45955.594426388889</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45955.594426388889</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45955.594426388889</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45955.594426388889</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45955.594426388889</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45955.594426388889</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45955.594426388889</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45955.594426388889</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45955.594426388889</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45955.594426388889</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45955.594426388889</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45955.594426388889</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45955.594426388889</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45955.594426388889</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45955.594426388889</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45955.594426388889</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45955.594426388889</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45955.594426388889</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45955.594426388889</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45955.594426388889</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45955.594426388889</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45955.594426388889</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45955.594426388889</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45955.594426388889</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45955.594426388889</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45955.594426388889</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45955.594426388889</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45955.594426388889</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45955.594426388889</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45955.594426388889</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45955.594426388889</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45955.594426388889</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45955.594426388889</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45955.594426388889</v>
      </c>
      <c r="H136" s="108"/>
      <c r="I136" s="104" t="str">
        <f>IFERROR(VLOOKUP(D136,DB!A:F,6,0),"")</f>
        <v/>
      </c>
      <c r="J136" s="103" t="str">
        <f>IFERROR(VLOOKUP(D136,DB!A:G,7,0),"")</f>
        <v/>
      </c>
      <c r="K136" s="109"/>
      <c r="L136" s="110" t="str">
        <f>IFERROR(VLOOKUP(D136,DB!A:I,9,0),"")</f>
        <v/>
      </c>
    </row>
  </sheetData>
  <dataValidations count="2">
    <dataValidation allowBlank="1" showInputMessage="1" showErrorMessage="1" sqref="E1" xr:uid="{380493DB-286A-4683-AF55-C78F04945A49}"/>
    <dataValidation type="list" allowBlank="1" showInputMessage="1" showErrorMessage="1" sqref="E2:E13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2025-10-25T11:16:17Z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