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8903" documentId="13_ncr:1_{F6CB121F-512D-4AA6-A0C1-0FB36C537598}" xr6:coauthVersionLast="47" xr6:coauthVersionMax="47" xr10:uidLastSave="{1AEDD716-7CE6-4713-BC58-C71B1702F598}"/>
  <bookViews>
    <workbookView xWindow="-109" yWindow="-109" windowWidth="26301" windowHeight="14169" firstSheet="3"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4" l="1"/>
  <c r="B5" i="4"/>
  <c r="B6" i="4"/>
  <c r="B7" i="4"/>
  <c r="B8" i="4"/>
  <c r="B9" i="4"/>
  <c r="B10" i="4"/>
  <c r="B11" i="4"/>
  <c r="B12" i="4"/>
  <c r="B13" i="4"/>
  <c r="B14" i="4"/>
  <c r="B15" i="4"/>
  <c r="B16" i="4"/>
  <c r="B17" i="4"/>
  <c r="B18" i="4"/>
  <c r="B19" i="4"/>
  <c r="B20" i="4"/>
  <c r="B21" i="4"/>
  <c r="B22" i="4"/>
  <c r="B23" i="4"/>
  <c r="B24" i="4"/>
  <c r="B2" i="6"/>
  <c r="B3" i="6"/>
  <c r="B4" i="6"/>
  <c r="B5" i="6"/>
  <c r="B6" i="6"/>
  <c r="B7" i="6"/>
  <c r="B8" i="6"/>
  <c r="B9" i="6"/>
  <c r="B10" i="6"/>
  <c r="B11" i="6"/>
  <c r="B12" i="6"/>
  <c r="B13" i="6"/>
  <c r="B14" i="6"/>
  <c r="B15" i="6"/>
  <c r="B16" i="6"/>
  <c r="B17" i="6"/>
  <c r="G2" i="6"/>
  <c r="G3" i="6"/>
  <c r="G4" i="6"/>
  <c r="G5" i="6"/>
  <c r="G6" i="6"/>
  <c r="G7" i="6"/>
  <c r="G8" i="6"/>
  <c r="G9" i="6"/>
  <c r="G10" i="6"/>
  <c r="G11" i="6"/>
  <c r="G12" i="6"/>
  <c r="G13" i="6"/>
  <c r="G14" i="6"/>
  <c r="G15" i="6"/>
  <c r="G16" i="6"/>
  <c r="G17" i="6"/>
  <c r="I2" i="6"/>
  <c r="I3" i="6"/>
  <c r="I4" i="6"/>
  <c r="I5" i="6"/>
  <c r="I6" i="6"/>
  <c r="I7" i="6"/>
  <c r="I8" i="6"/>
  <c r="I9" i="6"/>
  <c r="I10" i="6"/>
  <c r="I11" i="6"/>
  <c r="I12" i="6"/>
  <c r="I13" i="6"/>
  <c r="I14" i="6"/>
  <c r="I15" i="6"/>
  <c r="I16" i="6"/>
  <c r="I17" i="6"/>
  <c r="J2" i="6"/>
  <c r="J3" i="6"/>
  <c r="J4" i="6"/>
  <c r="J5" i="6"/>
  <c r="J6" i="6"/>
  <c r="J7" i="6"/>
  <c r="J8" i="6"/>
  <c r="J9" i="6"/>
  <c r="J10" i="6"/>
  <c r="J11" i="6"/>
  <c r="J12" i="6"/>
  <c r="J13" i="6"/>
  <c r="J14" i="6"/>
  <c r="J15" i="6"/>
  <c r="J16" i="6"/>
  <c r="J17" i="6"/>
  <c r="L2" i="6"/>
  <c r="L3" i="6"/>
  <c r="L4" i="6"/>
  <c r="L5" i="6"/>
  <c r="L6" i="6"/>
  <c r="L7" i="6"/>
  <c r="L8" i="6"/>
  <c r="L9" i="6"/>
  <c r="L10" i="6"/>
  <c r="L11" i="6"/>
  <c r="L12" i="6"/>
  <c r="L13" i="6"/>
  <c r="L14" i="6"/>
  <c r="L15" i="6"/>
  <c r="L16" i="6"/>
  <c r="L1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L11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J111" i="1"/>
  <c r="J11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I111" i="1"/>
  <c r="I11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G11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111" i="1"/>
  <c r="B112"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B3"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alcChain>
</file>

<file path=xl/sharedStrings.xml><?xml version="1.0" encoding="utf-8"?>
<sst xmlns="http://schemas.openxmlformats.org/spreadsheetml/2006/main" count="180285" uniqueCount="39127">
  <si>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</si>
  <si>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</si>
  <si>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</si>
  <si>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</si>
  <si>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</si>
  <si>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</si>
  <si>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</si>
  <si>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</si>
  <si>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</si>
  <si>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</si>
  <si>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</si>
  <si>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</si>
  <si>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</si>
  <si>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</si>
  <si>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</si>
  <si>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</si>
  <si>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</si>
  <si>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</si>
  <si>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</si>
  <si>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</si>
  <si>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</si>
  <si>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</si>
  <si>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</si>
  <si>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</si>
  <si>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</si>
  <si>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</si>
  <si>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</si>
  <si>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</si>
  <si>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</si>
  <si>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</si>
  <si>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</si>
  <si>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</si>
  <si>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</si>
  <si>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</si>
  <si>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</si>
  <si>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</si>
  <si>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</si>
  <si>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</si>
  <si>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</si>
  <si>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</si>
  <si>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</si>
  <si>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</si>
  <si>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</si>
  <si>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</si>
  <si>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</si>
  <si>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</si>
  <si>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</si>
  <si>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</si>
  <si>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</si>
  <si>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</si>
  <si>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</si>
  <si>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</si>
  <si>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</si>
  <si>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</si>
  <si>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</si>
  <si>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</si>
  <si>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</si>
  <si>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</si>
  <si>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</si>
  <si>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</si>
  <si>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</si>
  <si>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</si>
  <si>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</si>
  <si>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</si>
  <si>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</si>
  <si>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</si>
  <si>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</si>
  <si>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</si>
  <si>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</si>
  <si>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</si>
  <si>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</si>
  <si>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</si>
  <si>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</si>
  <si>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</si>
  <si>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</si>
  <si>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</si>
  <si>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</si>
  <si>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</si>
  <si>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</si>
  <si>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</si>
  <si>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</si>
  <si>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</si>
  <si>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</si>
  <si>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</si>
  <si>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</si>
  <si>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</si>
  <si>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</si>
  <si>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</si>
  <si>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</si>
  <si>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</si>
  <si>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</si>
  <si>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</si>
  <si>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</si>
  <si>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</si>
  <si>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</si>
  <si>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</si>
  <si>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</si>
  <si>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</si>
  <si>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</si>
  <si>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</si>
  <si>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</si>
  <si>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</si>
  <si>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</si>
  <si>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</si>
  <si>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</si>
  <si>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</si>
  <si>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</si>
  <si>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</si>
  <si>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</si>
  <si>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</si>
  <si>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</si>
  <si>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</si>
  <si>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</si>
  <si>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</si>
  <si>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</si>
  <si>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</si>
  <si>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</si>
  <si>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</si>
  <si>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</si>
  <si>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</si>
  <si>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</si>
  <si>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</si>
  <si>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</si>
  <si>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</si>
  <si>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</si>
  <si>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</si>
  <si>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</si>
  <si>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</si>
  <si>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</si>
  <si>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</si>
  <si>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</si>
  <si>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</si>
  <si>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</si>
  <si>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</si>
  <si>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</si>
  <si>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</si>
  <si>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</si>
  <si>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</si>
  <si>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</si>
  <si>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</si>
  <si>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</si>
  <si>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</si>
  <si>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</si>
  <si>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</si>
  <si>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</si>
  <si>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</si>
  <si>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</si>
  <si>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</si>
  <si>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</si>
  <si>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</si>
  <si>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</si>
  <si>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</si>
  <si>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</si>
  <si>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</si>
  <si>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</si>
  <si>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</si>
  <si>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</si>
  <si>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</si>
  <si>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</si>
  <si>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</si>
  <si>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</si>
  <si>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</si>
  <si>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</si>
  <si>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</si>
  <si>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</si>
  <si>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</si>
  <si>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</si>
  <si>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</si>
  <si>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</si>
  <si>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</si>
  <si>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</si>
  <si>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</si>
  <si>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</si>
  <si>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</si>
  <si>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</si>
  <si>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</si>
  <si>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</si>
  <si>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</si>
  <si>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</si>
  <si>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</si>
  <si>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</si>
  <si>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</si>
  <si>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</si>
  <si>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</si>
  <si>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</si>
  <si>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</si>
  <si>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</si>
  <si>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</si>
  <si>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</si>
  <si>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</si>
  <si>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</si>
  <si>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</si>
  <si>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</si>
  <si>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</si>
  <si>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</si>
  <si>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</si>
  <si>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</si>
  <si>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</si>
  <si>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</si>
  <si>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</si>
  <si>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</si>
  <si>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</si>
  <si>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</si>
  <si>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</si>
  <si>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</si>
  <si>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</si>
  <si>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</si>
  <si>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</si>
  <si>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</si>
  <si>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</si>
  <si>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</si>
  <si>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</si>
  <si>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</si>
  <si>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</si>
  <si>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</si>
  <si>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</si>
  <si>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</si>
  <si>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</si>
  <si>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</si>
  <si>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</si>
  <si>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</si>
  <si>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</si>
  <si>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</si>
  <si>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</si>
  <si>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</si>
  <si>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</si>
  <si>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</si>
  <si>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</si>
  <si>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</si>
  <si>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</si>
  <si>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</si>
  <si>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</si>
  <si>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</si>
  <si>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</si>
  <si>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</si>
  <si>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</si>
  <si>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</si>
  <si>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</si>
  <si>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</si>
  <si>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</si>
  <si>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</si>
  <si>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</si>
  <si>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</si>
  <si>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</si>
  <si>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</si>
  <si>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</si>
  <si>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</si>
  <si>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</si>
  <si>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</si>
  <si>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</si>
  <si>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</si>
  <si>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</si>
  <si>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</si>
  <si>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</si>
  <si>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</si>
  <si>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</si>
  <si>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</si>
  <si>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</si>
  <si>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</si>
  <si>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</si>
  <si>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</si>
  <si>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</si>
  <si>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</si>
  <si>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</si>
  <si>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</si>
  <si>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</si>
  <si>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</si>
  <si>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</si>
  <si>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</si>
  <si>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</si>
  <si>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</si>
  <si>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</si>
  <si>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</si>
  <si>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</si>
  <si>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</si>
  <si>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</si>
  <si>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</si>
  <si>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</si>
  <si>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</si>
  <si>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</si>
  <si>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</si>
  <si>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</si>
  <si>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</si>
  <si>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</si>
  <si>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</si>
  <si>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</si>
  <si>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</si>
  <si>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</si>
  <si>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</si>
  <si>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</si>
  <si>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</si>
  <si>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</si>
  <si>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</si>
  <si>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</si>
  <si>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</si>
  <si>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</si>
  <si>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</si>
  <si>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</si>
  <si>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</si>
  <si>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</si>
  <si>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</si>
  <si>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</si>
  <si>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</si>
  <si>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</si>
  <si>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</si>
  <si>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</si>
  <si>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</si>
  <si>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</si>
  <si>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</si>
  <si>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</si>
  <si>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</si>
  <si>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</si>
  <si>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</si>
  <si>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</si>
  <si>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</si>
  <si>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</si>
  <si>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</si>
  <si>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</si>
  <si>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</si>
  <si>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</si>
  <si>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</si>
  <si>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</si>
  <si>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</si>
  <si>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</si>
  <si>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</si>
  <si>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</si>
  <si>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</si>
  <si>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</si>
  <si>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</si>
  <si>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</si>
  <si>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</si>
  <si>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</si>
  <si>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</si>
  <si>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</si>
  <si>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</si>
  <si>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</si>
  <si>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</si>
  <si>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</si>
  <si>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</si>
  <si>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</si>
  <si>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</si>
  <si>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</si>
  <si>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</si>
  <si>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</si>
  <si>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</si>
  <si>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</si>
  <si>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</si>
  <si>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</si>
  <si>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</si>
  <si>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</si>
  <si>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</si>
  <si>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</si>
  <si>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</si>
  <si>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</si>
  <si>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</si>
  <si>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</si>
  <si>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</si>
  <si>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</si>
  <si>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</si>
  <si>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</si>
  <si>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</si>
  <si>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</si>
  <si>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</si>
  <si>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</si>
  <si>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</si>
  <si>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</si>
  <si>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</si>
  <si>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</si>
  <si>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</si>
  <si>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</si>
  <si>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</si>
  <si>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</si>
  <si>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</si>
  <si>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</si>
  <si>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</si>
  <si>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</si>
  <si>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</si>
  <si>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</si>
  <si>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</si>
  <si>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</si>
  <si>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</si>
  <si>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</si>
  <si>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</si>
  <si>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</si>
  <si>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</si>
  <si>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</si>
  <si>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</si>
  <si>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</si>
  <si>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</si>
  <si>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</si>
  <si>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</si>
  <si>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</si>
  <si>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</si>
  <si>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</si>
  <si>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</si>
  <si>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</si>
  <si>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</si>
  <si>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</si>
  <si>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</si>
  <si>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</si>
  <si>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</si>
  <si>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</si>
  <si>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</si>
  <si>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</si>
  <si>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</si>
  <si>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</si>
  <si>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</si>
  <si>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</si>
  <si>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</si>
  <si>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</si>
  <si>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</si>
  <si>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</si>
  <si>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</si>
  <si>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</si>
  <si>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</si>
  <si>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</si>
  <si>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</si>
  <si>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</si>
  <si>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</si>
  <si>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</si>
  <si>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</si>
  <si>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</si>
  <si>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</si>
  <si>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</si>
  <si>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</si>
  <si>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</si>
  <si>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</si>
  <si>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</si>
  <si>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</si>
  <si>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</si>
  <si>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</si>
  <si>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</si>
  <si>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</si>
  <si>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</si>
  <si>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</si>
  <si>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</si>
  <si>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</si>
  <si>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</si>
  <si>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</si>
  <si>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</si>
  <si>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</si>
  <si>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</si>
  <si>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</si>
  <si>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</si>
  <si>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</si>
  <si>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</si>
  <si>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</si>
  <si>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</si>
  <si>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</si>
  <si>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</si>
  <si>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</si>
  <si>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</si>
  <si>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</si>
  <si>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</si>
  <si>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</si>
  <si>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</si>
  <si>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</si>
  <si>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</si>
  <si>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</si>
  <si>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</si>
  <si>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</si>
  <si>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</si>
  <si>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</si>
  <si>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</si>
  <si>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</si>
  <si>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</si>
  <si>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</si>
  <si>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</si>
  <si>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</si>
  <si>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</si>
  <si>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</si>
  <si>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</si>
  <si>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</si>
  <si>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</si>
  <si>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</si>
  <si>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</si>
  <si>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</si>
  <si>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</si>
  <si>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</si>
  <si>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</si>
  <si>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</si>
  <si>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</si>
  <si>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</si>
  <si>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</si>
  <si>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</si>
  <si>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</si>
  <si>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</si>
  <si>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</si>
  <si>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</si>
  <si>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</si>
  <si>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</si>
  <si>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</si>
  <si>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</si>
  <si>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</si>
  <si>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</si>
  <si>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</si>
  <si>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</si>
  <si>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</si>
  <si>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</si>
  <si>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</si>
  <si>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</si>
  <si>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</si>
  <si>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</si>
  <si>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</si>
  <si>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</si>
  <si>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</si>
  <si>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</si>
  <si>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</si>
  <si>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</si>
  <si>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</si>
  <si>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</si>
  <si>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</si>
  <si>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</si>
  <si>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</si>
  <si>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</si>
  <si>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</si>
  <si>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</si>
  <si>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</si>
  <si>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</si>
  <si>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</si>
  <si>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</si>
  <si>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</si>
  <si>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</si>
  <si>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</si>
  <si>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</si>
  <si>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</si>
  <si>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</si>
  <si>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</si>
  <si>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</si>
  <si>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</si>
  <si>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</si>
  <si>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</si>
  <si>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</si>
  <si>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</si>
  <si>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</si>
  <si>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</si>
  <si>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</si>
  <si>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</si>
  <si>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</si>
  <si>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</si>
  <si>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</si>
  <si>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</si>
  <si>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</si>
  <si>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</si>
  <si>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</si>
  <si>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</si>
  <si>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</si>
  <si>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</si>
  <si>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</si>
  <si>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</si>
  <si>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</si>
  <si>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</si>
  <si>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</si>
  <si>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</si>
  <si>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</si>
  <si>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</si>
  <si>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</si>
  <si>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</si>
  <si>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</si>
  <si>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</si>
  <si>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</si>
  <si>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</si>
  <si>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</si>
  <si>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</si>
  <si>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</si>
  <si>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</si>
  <si>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</si>
  <si>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</si>
  <si>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</si>
  <si>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</si>
  <si>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</si>
  <si>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</si>
  <si>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</si>
  <si>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</si>
  <si>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</si>
  <si>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</si>
  <si>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</si>
  <si>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</si>
  <si>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</si>
  <si>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</si>
  <si>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</si>
  <si>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</si>
  <si>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</si>
  <si>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</si>
  <si>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</si>
  <si>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</si>
  <si>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</si>
  <si>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</si>
  <si>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</si>
  <si>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</si>
  <si>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</si>
  <si>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</si>
  <si>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</si>
  <si>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</si>
  <si>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</si>
  <si>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</si>
  <si>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</si>
  <si>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</si>
  <si>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</si>
  <si>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</si>
  <si>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</si>
  <si>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</si>
  <si>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</si>
  <si>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</si>
  <si>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</si>
  <si>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</si>
  <si>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</si>
  <si>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</si>
  <si>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</si>
  <si>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</si>
  <si>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</si>
  <si>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</si>
  <si>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</si>
  <si>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</si>
  <si>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</si>
  <si>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</si>
  <si>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</si>
  <si>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</si>
  <si>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</si>
  <si>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</si>
  <si>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</si>
  <si>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</si>
  <si>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</si>
  <si>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</si>
  <si>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</si>
  <si>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</si>
  <si>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</si>
  <si>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</si>
  <si>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</si>
  <si>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</si>
  <si>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</si>
  <si>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</si>
  <si>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</si>
  <si>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</si>
  <si>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</si>
  <si>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</si>
  <si>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</si>
  <si>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</si>
  <si>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</si>
  <si>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</si>
  <si>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</si>
  <si>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</si>
  <si>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</si>
  <si>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</si>
  <si>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</si>
  <si>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</si>
  <si>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</si>
  <si>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</si>
  <si>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</si>
  <si>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</si>
  <si>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</si>
  <si>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</si>
  <si>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</si>
  <si>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</si>
  <si>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</si>
  <si>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</si>
  <si>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</si>
  <si>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</si>
  <si>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</si>
  <si>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</si>
  <si>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</si>
  <si>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</si>
  <si>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</si>
  <si>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</si>
  <si>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</si>
  <si>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</si>
  <si>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</si>
  <si>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</si>
  <si>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</si>
  <si>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</si>
  <si>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</si>
  <si>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</si>
  <si>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</si>
  <si>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</si>
  <si>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</si>
  <si>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</si>
  <si>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</si>
  <si>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</si>
  <si>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</si>
  <si>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</si>
  <si>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</si>
  <si>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</si>
  <si>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</si>
  <si>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</si>
  <si>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</si>
  <si>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</si>
  <si>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</si>
  <si>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</si>
  <si>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</si>
  <si>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</si>
  <si>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</si>
  <si>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</si>
  <si>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</si>
  <si>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</si>
  <si>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</si>
  <si>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</si>
  <si>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</si>
  <si>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</si>
  <si>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</si>
  <si>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</si>
  <si>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</si>
  <si>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</si>
  <si>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</si>
  <si>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</si>
  <si>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</si>
  <si>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</si>
  <si>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</si>
  <si>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</si>
  <si>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</si>
  <si>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</si>
  <si>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</si>
  <si>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</si>
  <si>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</si>
  <si>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</si>
  <si>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</si>
  <si>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</si>
  <si>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</si>
  <si>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</si>
  <si>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</si>
  <si>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</si>
  <si>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</si>
  <si>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</si>
  <si>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</si>
  <si>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</si>
  <si>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</si>
  <si>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</si>
  <si>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</si>
  <si>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</si>
  <si>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</si>
  <si>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</si>
  <si>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</si>
  <si>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</si>
  <si>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</si>
  <si>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</si>
  <si>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</si>
  <si>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</si>
  <si>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</si>
  <si>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</si>
  <si>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</si>
  <si>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</si>
  <si>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</si>
  <si>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</si>
  <si>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</si>
  <si>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</si>
  <si>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</si>
  <si>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</si>
  <si>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</si>
  <si>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</si>
  <si>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</si>
  <si>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</si>
  <si>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</si>
  <si>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</si>
  <si>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</si>
  <si>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</si>
  <si>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</si>
  <si>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</si>
  <si>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</si>
  <si>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</si>
  <si>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</si>
  <si>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</si>
  <si>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</si>
  <si>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</si>
  <si>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</si>
  <si>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</si>
  <si>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</si>
  <si>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</si>
  <si>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</si>
  <si>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</si>
  <si>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</si>
  <si>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</si>
  <si>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</si>
  <si>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</si>
  <si>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</si>
  <si>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</si>
  <si>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</si>
  <si>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</si>
  <si>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</si>
  <si>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</si>
  <si>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</si>
  <si>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</si>
  <si>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</si>
  <si>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</si>
  <si>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</si>
  <si>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</si>
  <si>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</si>
  <si>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</si>
  <si>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</si>
  <si>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</si>
  <si>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</si>
  <si>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</si>
  <si>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</si>
  <si>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</si>
  <si>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</si>
  <si>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</si>
  <si>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</si>
  <si>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</si>
  <si>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</si>
  <si>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</si>
  <si>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</si>
  <si>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</si>
  <si>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</si>
  <si>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</si>
  <si>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</si>
  <si>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</si>
  <si>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</si>
  <si>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</si>
  <si>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</si>
  <si>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</si>
  <si>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</si>
  <si>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</si>
  <si>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</si>
  <si>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</si>
  <si>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</si>
  <si>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</si>
  <si>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</si>
  <si>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</si>
  <si>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</si>
  <si>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</si>
  <si>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</si>
  <si>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</si>
  <si>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</si>
  <si>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</si>
  <si>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</si>
  <si>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</si>
  <si>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</si>
  <si>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</si>
  <si>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</si>
  <si>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</si>
  <si>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</si>
  <si>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</si>
  <si>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</si>
  <si>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</si>
  <si>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</si>
  <si>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</si>
  <si>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</si>
  <si>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</si>
  <si>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</si>
  <si>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</si>
  <si>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</si>
  <si>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</si>
  <si>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</si>
  <si>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</si>
  <si>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</si>
  <si>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</si>
  <si>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</si>
  <si>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</si>
  <si>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</si>
  <si>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</si>
  <si>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</si>
  <si>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</si>
  <si>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</si>
  <si>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</si>
  <si>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</si>
  <si>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</si>
  <si>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</si>
  <si>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</si>
  <si>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</si>
  <si>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</si>
  <si>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</si>
  <si>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</si>
  <si>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</si>
  <si>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</si>
  <si>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</si>
  <si>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</si>
  <si>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</si>
  <si>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</si>
  <si>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</si>
  <si>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</si>
  <si>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</si>
  <si>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</si>
  <si>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</si>
  <si>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</si>
  <si>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</si>
  <si>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</si>
  <si>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</si>
  <si>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</si>
  <si>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</si>
  <si>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</si>
  <si>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</si>
  <si>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</si>
  <si>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</si>
  <si>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</si>
  <si>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</si>
  <si>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</si>
  <si>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</si>
  <si>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</si>
  <si>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</si>
  <si>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</si>
  <si>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</si>
  <si>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</si>
  <si>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</si>
  <si>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</si>
  <si>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</si>
  <si>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</si>
  <si>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</si>
  <si>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</si>
  <si>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</si>
  <si>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</si>
  <si>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</si>
  <si>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</si>
  <si>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</si>
  <si>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</si>
  <si>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</si>
  <si>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</si>
  <si>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</si>
  <si>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</si>
  <si>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</si>
  <si>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</si>
  <si>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</si>
  <si>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</si>
  <si>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</si>
  <si>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</si>
  <si>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</si>
  <si>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</si>
  <si>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</si>
  <si>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</si>
  <si>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</si>
  <si>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</si>
  <si>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</si>
  <si>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</si>
  <si>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</si>
  <si>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</si>
  <si>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</si>
  <si>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</si>
  <si>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</si>
  <si>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</si>
  <si>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</si>
  <si>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</si>
  <si>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</si>
  <si>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</si>
  <si>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</si>
  <si>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</si>
  <si>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</si>
  <si>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</si>
  <si>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</si>
  <si>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</si>
  <si>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</si>
  <si>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</si>
  <si>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</si>
  <si>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</si>
  <si>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</si>
  <si>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</si>
  <si>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</si>
  <si>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</si>
  <si>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</si>
  <si>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</si>
  <si>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</si>
  <si>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</si>
  <si>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</si>
  <si>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</si>
  <si>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</si>
  <si>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</si>
  <si>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</si>
  <si>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</si>
  <si>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</si>
  <si>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</si>
  <si>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</si>
  <si>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</si>
  <si>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</si>
  <si>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</si>
  <si>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</si>
  <si>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</si>
  <si>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</si>
  <si>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</si>
  <si>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</si>
  <si>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</si>
  <si>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</si>
  <si>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</si>
  <si>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</si>
  <si>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</si>
  <si>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</si>
  <si>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</si>
  <si>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</si>
  <si>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</si>
  <si>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</si>
  <si>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</si>
  <si>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</si>
  <si>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</si>
  <si>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</si>
  <si>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</si>
  <si>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</si>
  <si>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</si>
  <si>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</si>
  <si>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</si>
  <si>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</si>
  <si>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</si>
  <si>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</si>
  <si>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</si>
  <si>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</si>
  <si>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</si>
  <si>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</si>
  <si>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</si>
  <si>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</si>
  <si>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</si>
  <si>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</si>
  <si>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</si>
  <si>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</si>
  <si>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</si>
  <si>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</si>
  <si>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</si>
  <si>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</si>
  <si>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</si>
  <si>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</si>
  <si>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</si>
  <si>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</si>
  <si>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</si>
  <si>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</si>
  <si>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</si>
  <si>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</si>
  <si>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</si>
  <si>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</si>
  <si>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</si>
  <si>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</si>
  <si>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</si>
  <si>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</si>
  <si>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</si>
  <si>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</si>
  <si>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</si>
  <si>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</si>
  <si>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</si>
  <si>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</si>
  <si>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</si>
  <si>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</si>
  <si>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</si>
  <si>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</si>
  <si>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</si>
  <si>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</si>
  <si>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</si>
  <si>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</si>
  <si>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</si>
  <si>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</si>
  <si>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</si>
  <si>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</si>
  <si>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</si>
  <si>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</si>
  <si>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</si>
  <si>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</si>
  <si>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</si>
  <si>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</si>
  <si>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</si>
  <si>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</si>
  <si>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</si>
  <si>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</si>
  <si>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</si>
  <si>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</si>
  <si>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</si>
  <si>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</si>
  <si>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</si>
  <si>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</si>
  <si>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</si>
  <si>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</si>
  <si>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</si>
  <si>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</si>
  <si>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</si>
  <si>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</si>
  <si>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</si>
  <si>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</si>
  <si>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</si>
  <si>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</si>
  <si>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</si>
  <si>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</si>
  <si>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</si>
  <si>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</si>
  <si>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</si>
  <si>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</si>
  <si>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</si>
  <si>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</si>
  <si>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</si>
  <si>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</si>
  <si>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</si>
  <si>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</si>
  <si>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</si>
  <si>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</si>
  <si>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</si>
  <si>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</si>
  <si>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</si>
  <si>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</si>
  <si>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</si>
  <si>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</si>
  <si>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</si>
  <si>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</si>
  <si>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</si>
  <si>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</si>
  <si>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</si>
  <si>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</si>
  <si>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</si>
  <si>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</si>
  <si>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</si>
  <si>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</si>
  <si>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</si>
  <si>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</si>
  <si>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</si>
  <si>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</si>
  <si>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</si>
  <si>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</si>
  <si>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</si>
  <si>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</si>
  <si>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</si>
  <si>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</si>
  <si>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</si>
  <si>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</si>
  <si>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</si>
  <si>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</si>
  <si>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</si>
  <si>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</si>
  <si>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</si>
  <si>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</si>
  <si>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</si>
  <si>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</si>
  <si>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</si>
  <si>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</si>
  <si>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</si>
  <si>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</si>
  <si>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</si>
  <si>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</si>
  <si>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</si>
  <si>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</si>
  <si>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</si>
  <si>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</si>
  <si>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</si>
  <si>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</si>
  <si>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</si>
  <si>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</si>
  <si>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</si>
  <si>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</si>
  <si>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</si>
  <si>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</si>
  <si>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</si>
  <si>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</si>
  <si>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</si>
  <si>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</si>
  <si>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</si>
  <si>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</si>
  <si>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</si>
  <si>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</si>
  <si>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</si>
  <si>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</si>
  <si>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</si>
  <si>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</si>
  <si>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</si>
  <si>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</si>
  <si>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</si>
  <si>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</si>
  <si>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</si>
  <si>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</si>
  <si>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</si>
  <si>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</si>
  <si>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</si>
  <si>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</si>
  <si>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</si>
  <si>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</si>
  <si>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</si>
  <si>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</si>
  <si>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</si>
  <si>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</si>
  <si>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</si>
  <si>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</si>
  <si>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</si>
  <si>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</si>
  <si>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</si>
  <si>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</si>
  <si>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</si>
  <si>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</si>
  <si>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</si>
  <si>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</si>
  <si>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</si>
  <si>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</si>
  <si>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</si>
  <si>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</si>
  <si>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</si>
  <si>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</si>
  <si>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</si>
  <si>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</si>
  <si>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</si>
  <si>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</si>
  <si>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</si>
  <si>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</si>
  <si>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</si>
  <si>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</si>
  <si>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</si>
  <si>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</si>
  <si>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</si>
  <si>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</si>
  <si>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</si>
  <si>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</si>
  <si>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</si>
  <si>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</si>
  <si>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</si>
  <si>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</si>
  <si>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</si>
  <si>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</si>
  <si>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</si>
  <si>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</si>
  <si>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</si>
  <si>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</si>
  <si>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</si>
  <si>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</si>
  <si>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</si>
  <si>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</si>
  <si>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</si>
  <si>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</si>
  <si>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</si>
  <si>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</si>
  <si>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</si>
  <si>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</si>
  <si>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</si>
  <si>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</si>
  <si>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</si>
  <si>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</si>
  <si>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</si>
  <si>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</si>
  <si>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</si>
  <si>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</si>
  <si>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</si>
  <si>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</si>
  <si>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</si>
  <si>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</si>
  <si>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</si>
  <si>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</si>
  <si>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</si>
  <si>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</si>
  <si>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</si>
  <si>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</si>
  <si>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</si>
  <si>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</si>
  <si>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</si>
  <si>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</si>
  <si>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</si>
  <si>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</si>
  <si>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</si>
  <si>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</si>
  <si>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</si>
  <si>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</si>
  <si>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</si>
  <si>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</si>
  <si>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</si>
  <si>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</si>
  <si>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</si>
  <si>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</si>
  <si>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</si>
  <si>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</si>
  <si>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</si>
  <si>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</si>
  <si>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</si>
  <si>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</si>
  <si>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</si>
  <si>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</si>
  <si>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</si>
  <si>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</si>
  <si>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</si>
  <si>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</si>
  <si>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</si>
  <si>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</si>
  <si>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</si>
  <si>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</si>
  <si>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</si>
  <si>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</si>
  <si>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</si>
  <si>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</si>
  <si>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</si>
  <si>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</si>
  <si>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</si>
  <si>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</si>
  <si>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</si>
  <si>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</si>
  <si>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</si>
  <si>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</si>
  <si>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</si>
  <si>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</si>
  <si>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</si>
  <si>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</si>
  <si>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</si>
  <si>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</si>
  <si>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</si>
  <si>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</si>
  <si>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</si>
  <si>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</si>
  <si>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</si>
  <si>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</si>
  <si>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</si>
  <si>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</si>
  <si>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</si>
  <si>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</si>
  <si>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</si>
  <si>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</si>
  <si>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</si>
  <si>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</si>
  <si>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</si>
  <si>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</si>
  <si>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</si>
  <si>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</si>
  <si>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</si>
  <si>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</si>
  <si>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</si>
  <si>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</si>
  <si>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</si>
  <si>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</si>
  <si>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</si>
  <si>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</si>
  <si>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</si>
  <si>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</si>
  <si>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</si>
  <si>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</si>
  <si>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</si>
  <si>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</si>
  <si>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</si>
  <si>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</si>
  <si>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</si>
  <si>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</si>
  <si>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</si>
  <si>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</si>
  <si>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</si>
  <si>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</si>
  <si>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</si>
  <si>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</si>
  <si>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</si>
  <si>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</si>
  <si>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</si>
  <si>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</si>
  <si>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</si>
  <si>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</si>
  <si>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</si>
  <si>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</si>
  <si>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</si>
  <si>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</si>
  <si>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</si>
  <si>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</si>
  <si>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</si>
  <si>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</si>
  <si>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</si>
  <si>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</si>
  <si>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</si>
  <si>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</si>
  <si>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</si>
  <si>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</si>
  <si>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</si>
  <si>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</si>
  <si>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</si>
  <si>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</si>
  <si>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</si>
  <si>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</si>
  <si>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</si>
  <si>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</si>
  <si>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</si>
  <si>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</si>
  <si>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</si>
  <si>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</si>
  <si>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</si>
  <si>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</si>
  <si>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</si>
  <si>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</si>
  <si>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</si>
  <si>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</si>
  <si>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</si>
  <si>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</si>
  <si>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</si>
  <si>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</si>
  <si>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</si>
  <si>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</si>
  <si>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</si>
  <si>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</si>
  <si>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</si>
  <si>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</si>
  <si>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</si>
  <si>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</si>
  <si>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</si>
  <si>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</si>
  <si>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</si>
  <si>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</si>
  <si>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</si>
  <si>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</si>
  <si>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</si>
  <si>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</si>
  <si>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</si>
  <si>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</si>
  <si>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</si>
  <si>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</si>
  <si>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</si>
  <si>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</si>
  <si>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</si>
  <si>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</si>
  <si>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</si>
  <si>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</si>
  <si>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</si>
  <si>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</si>
  <si>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</si>
  <si>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</si>
  <si>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</si>
  <si>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</si>
  <si>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</si>
  <si>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</si>
  <si>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</si>
  <si>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</si>
  <si>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</si>
  <si>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</si>
  <si>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</si>
  <si>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</si>
  <si>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</si>
  <si>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</si>
  <si>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</si>
  <si>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</si>
  <si>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</si>
  <si>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</si>
  <si>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</si>
  <si>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</si>
  <si>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</si>
  <si>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</si>
  <si>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</si>
  <si>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</si>
  <si>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</si>
  <si>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</si>
  <si>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</si>
  <si>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</si>
  <si>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</si>
  <si>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</si>
  <si>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</si>
  <si>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</si>
  <si>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</si>
  <si>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</si>
  <si>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</si>
  <si>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</si>
  <si>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</si>
  <si>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</si>
  <si>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</si>
  <si>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</si>
  <si>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</si>
  <si>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</si>
  <si>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</si>
  <si>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</si>
  <si>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</si>
  <si>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</si>
  <si>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</si>
  <si>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</si>
  <si>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</si>
  <si>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</si>
  <si>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</si>
  <si>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</si>
  <si>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</si>
  <si>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</si>
  <si>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</si>
  <si>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</si>
  <si>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</si>
  <si>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</si>
  <si>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</si>
  <si>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</si>
  <si>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</si>
  <si>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</si>
  <si>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</si>
  <si>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</si>
  <si>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</si>
  <si>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</si>
  <si>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</si>
  <si>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</si>
  <si>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</si>
  <si>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</si>
  <si>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</si>
  <si>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</si>
  <si>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</si>
  <si>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</si>
  <si>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</si>
  <si>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</si>
  <si>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</si>
  <si>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</si>
  <si>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</si>
  <si>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</si>
  <si>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</si>
  <si>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</si>
  <si>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</si>
  <si>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</si>
  <si>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</si>
  <si>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</si>
  <si>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</si>
  <si>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</si>
  <si>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</si>
  <si>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</si>
  <si>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</si>
  <si>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</si>
  <si>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</si>
  <si>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</si>
  <si>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</si>
  <si>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</si>
  <si>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</si>
  <si>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</si>
  <si>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</si>
  <si>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</si>
  <si>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</si>
  <si>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</si>
  <si>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</si>
  <si>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</si>
  <si>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</si>
  <si>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</si>
  <si>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</si>
  <si>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</si>
  <si>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</si>
  <si>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</si>
  <si>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</si>
  <si>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</si>
  <si>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</si>
  <si>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</si>
  <si>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</si>
  <si>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</si>
  <si>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</si>
  <si>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</si>
  <si>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</si>
  <si>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</si>
  <si>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</si>
  <si>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</si>
  <si>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</si>
  <si>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</si>
  <si>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</si>
  <si>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</si>
  <si>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</si>
  <si>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</si>
  <si>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</si>
  <si>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</si>
  <si>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</si>
  <si>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</si>
  <si>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</si>
  <si>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</si>
  <si>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</si>
  <si>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</si>
  <si>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</si>
  <si>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</si>
  <si>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</si>
  <si>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</si>
  <si>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</si>
  <si>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</si>
  <si>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</si>
  <si>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</si>
  <si>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</si>
  <si>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</si>
  <si>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</si>
  <si>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</si>
  <si>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</si>
  <si>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</si>
  <si>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</si>
  <si>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</si>
  <si>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</si>
  <si>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</si>
  <si>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</si>
  <si>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</si>
  <si>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</si>
  <si>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</si>
  <si>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</si>
  <si>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</si>
  <si>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</si>
  <si>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</si>
  <si>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</si>
  <si>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</si>
  <si>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</si>
  <si>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</si>
  <si>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</si>
  <si>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</si>
  <si>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</si>
  <si>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</si>
  <si>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</si>
  <si>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</si>
  <si>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</si>
  <si>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</si>
  <si>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</si>
  <si>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</si>
  <si>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</si>
  <si>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</si>
  <si>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</si>
  <si>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</si>
  <si>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</si>
  <si>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</si>
  <si>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</si>
  <si>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</si>
  <si>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</si>
  <si>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</si>
  <si>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</si>
  <si>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</si>
  <si>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</si>
  <si>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</si>
  <si>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</si>
  <si>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</si>
  <si>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</si>
  <si>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</si>
  <si>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</si>
  <si>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</si>
  <si>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</si>
  <si>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</si>
  <si>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</si>
  <si>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</si>
  <si>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</si>
  <si>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</si>
  <si>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</si>
  <si>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</si>
  <si>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</si>
  <si>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</si>
  <si>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</si>
  <si>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</si>
  <si>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</si>
  <si>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</si>
  <si>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</si>
  <si>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</si>
  <si>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</si>
  <si>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</si>
  <si>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</si>
  <si>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</si>
  <si>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</si>
  <si>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</si>
  <si>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</si>
  <si>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</si>
  <si>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</si>
  <si>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</si>
  <si>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</si>
  <si>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</si>
  <si>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</si>
  <si>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</si>
  <si>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</si>
  <si>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</si>
  <si>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</si>
  <si>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</si>
  <si>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</si>
  <si>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</si>
  <si>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</si>
  <si>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</si>
  <si>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</si>
  <si>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</si>
  <si>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</si>
  <si>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</si>
  <si>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</si>
  <si>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</si>
  <si>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</si>
  <si>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</si>
  <si>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</si>
  <si>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</si>
  <si>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</si>
  <si>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</si>
  <si>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</si>
  <si>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</si>
  <si>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</si>
  <si>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</si>
  <si>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</si>
  <si>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</si>
  <si>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</si>
  <si>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</si>
  <si>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</si>
  <si>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</si>
  <si>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</si>
  <si>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</si>
  <si>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</si>
  <si>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</si>
  <si>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</si>
  <si>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</si>
  <si>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</si>
  <si>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</si>
  <si>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</si>
  <si>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</si>
  <si>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</si>
  <si>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</si>
  <si>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</si>
  <si>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</si>
  <si>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</si>
  <si>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</si>
  <si>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</si>
  <si>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</si>
  <si>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</si>
  <si>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</si>
  <si>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</si>
  <si>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</si>
  <si>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</si>
  <si>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</si>
  <si>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</si>
  <si>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</si>
  <si>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</si>
  <si>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</si>
  <si>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</si>
  <si>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</si>
  <si>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</si>
  <si>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</si>
  <si>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</si>
  <si>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</si>
  <si>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</si>
  <si>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</si>
  <si>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</si>
  <si>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</si>
  <si>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</si>
  <si>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</si>
  <si>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</si>
  <si>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</si>
  <si>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</si>
  <si>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</si>
  <si>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</si>
  <si>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</si>
  <si>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</si>
  <si>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</si>
  <si>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</si>
  <si>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</si>
  <si>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</si>
  <si>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</si>
  <si>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</si>
  <si>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</si>
  <si>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</si>
  <si>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</si>
  <si>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</si>
  <si>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</si>
  <si>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</si>
  <si>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</si>
  <si>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</si>
  <si>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</si>
  <si>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</si>
  <si>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</si>
  <si>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</si>
  <si>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</si>
  <si>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</si>
  <si>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</si>
  <si>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</si>
  <si>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</si>
  <si>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</si>
  <si>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</si>
  <si>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</si>
  <si>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</si>
  <si>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</si>
  <si>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</si>
  <si>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</si>
  <si>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</si>
  <si>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</si>
  <si>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</si>
  <si>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</si>
  <si>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</si>
  <si>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</si>
  <si>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</si>
  <si>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</si>
  <si>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</si>
  <si>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</si>
  <si>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</si>
  <si>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</si>
  <si>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</si>
  <si>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</si>
  <si>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</si>
  <si>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</si>
  <si>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</si>
  <si>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</si>
  <si>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</si>
  <si>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</si>
  <si>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</si>
  <si>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</si>
  <si>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</si>
  <si>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</si>
  <si>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</si>
  <si>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</si>
  <si>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</si>
  <si>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</si>
  <si>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</si>
  <si>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</si>
  <si>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</si>
  <si>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</si>
  <si>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</si>
  <si>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</si>
  <si>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</si>
  <si>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</si>
  <si>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</si>
  <si>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</si>
  <si>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</si>
  <si>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</si>
  <si>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</si>
  <si>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</si>
  <si>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</si>
  <si>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</si>
  <si>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</si>
  <si>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</si>
  <si>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</si>
  <si>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</si>
  <si>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</si>
  <si>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</si>
  <si>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</si>
  <si>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</si>
  <si>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</si>
  <si>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</si>
  <si>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</si>
  <si>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</si>
  <si>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</si>
  <si>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</si>
  <si>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</si>
  <si>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</si>
  <si>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</si>
  <si>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</si>
  <si>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</si>
  <si>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</si>
  <si>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</si>
  <si>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</si>
  <si>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</si>
  <si>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</si>
  <si>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</si>
  <si>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</si>
  <si>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</si>
  <si>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</si>
  <si>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</si>
  <si>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</si>
  <si>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</si>
  <si>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</si>
  <si>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</si>
  <si>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</si>
  <si>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</si>
  <si>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</si>
  <si>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</si>
  <si>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</si>
  <si>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</si>
  <si>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</si>
  <si>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</si>
  <si>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</si>
  <si>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</si>
  <si>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</si>
  <si>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</si>
  <si>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</si>
  <si>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</si>
  <si>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</si>
  <si>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</si>
  <si>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</si>
  <si>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</si>
  <si>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</si>
  <si>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</si>
  <si>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</si>
  <si>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</si>
  <si>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</si>
  <si>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</si>
  <si>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</si>
  <si>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</si>
  <si>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</si>
  <si>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</si>
  <si>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</si>
  <si>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</si>
  <si>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</si>
  <si>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</si>
  <si>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</si>
  <si>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</si>
  <si>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</si>
  <si>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</si>
  <si>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</si>
  <si>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</si>
  <si>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</si>
  <si>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</si>
  <si>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</si>
  <si>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</si>
  <si>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</si>
  <si>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</si>
  <si>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</si>
  <si>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</si>
  <si>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</si>
  <si>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</si>
  <si>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</si>
  <si>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</si>
  <si>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</si>
  <si>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</si>
  <si>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</si>
  <si>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</si>
  <si>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</si>
  <si>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</si>
  <si>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</si>
  <si>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</si>
  <si>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</si>
  <si>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</si>
  <si>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</si>
  <si>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</si>
  <si>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</si>
  <si>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</si>
  <si>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</si>
  <si>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</si>
  <si>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</si>
  <si>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</si>
  <si>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</si>
  <si>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</si>
  <si>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</si>
  <si>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</si>
  <si>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</si>
  <si>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</si>
  <si>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</si>
  <si>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</si>
  <si>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</si>
  <si>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</si>
  <si>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</si>
  <si>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</si>
  <si>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</si>
  <si>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</si>
  <si>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</si>
  <si>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</si>
  <si>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</si>
  <si>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</si>
  <si>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</si>
  <si>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</si>
  <si>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</si>
  <si>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</si>
  <si>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</si>
  <si>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</si>
  <si>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</si>
  <si>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</si>
  <si>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</si>
  <si>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</si>
  <si>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</si>
  <si>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</si>
  <si>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</si>
  <si>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</si>
  <si>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</si>
  <si>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</si>
  <si>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</si>
  <si>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</si>
  <si>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</si>
  <si>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</si>
  <si>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</si>
  <si>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</si>
  <si>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</si>
  <si>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</si>
  <si>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</si>
  <si>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</si>
  <si>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</si>
  <si>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</si>
  <si>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</si>
  <si>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</si>
  <si>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</si>
  <si>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</si>
  <si>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</si>
  <si>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</si>
  <si>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</si>
  <si>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</si>
  <si>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</si>
  <si>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</si>
  <si>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</si>
  <si>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</si>
  <si>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</si>
  <si>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</si>
  <si>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</si>
  <si>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</si>
  <si>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</si>
  <si>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</si>
  <si>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</si>
  <si>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</si>
  <si>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</si>
  <si>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</si>
  <si>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</si>
  <si>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</si>
  <si>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</si>
  <si>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</si>
  <si>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</si>
  <si>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</si>
  <si>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</si>
  <si>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</si>
  <si>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</si>
  <si>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</si>
  <si>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</si>
  <si>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</si>
  <si>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</si>
  <si>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</si>
  <si>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</si>
  <si>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</si>
  <si>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</si>
  <si>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</si>
  <si>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</si>
  <si>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</si>
  <si>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</si>
  <si>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</si>
  <si>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</si>
  <si>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</si>
  <si>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</si>
  <si>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</si>
  <si>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</si>
  <si>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</si>
  <si>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</si>
  <si>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</si>
  <si>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</si>
  <si>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</si>
  <si>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</si>
  <si>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</si>
  <si>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</si>
  <si>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</si>
  <si>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</si>
  <si>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</si>
  <si>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</si>
  <si>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</si>
  <si>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</si>
  <si>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</si>
  <si>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</si>
  <si>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</si>
  <si>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</si>
  <si>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</si>
  <si>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</si>
  <si>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</si>
  <si>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</si>
  <si>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</si>
  <si>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</si>
  <si>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</si>
  <si>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</si>
  <si>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</si>
  <si>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</si>
  <si>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</si>
  <si>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</si>
  <si>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</si>
  <si>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</si>
  <si>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</si>
  <si>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</si>
  <si>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</si>
  <si>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</si>
  <si>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</si>
  <si>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</si>
  <si>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</si>
  <si>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</si>
  <si>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</si>
  <si>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</si>
  <si>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</si>
  <si>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</si>
  <si>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</si>
  <si>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</si>
  <si>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</si>
  <si>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</si>
  <si>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</si>
  <si>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</si>
  <si>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</si>
  <si>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</si>
  <si>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</si>
  <si>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</si>
  <si>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</si>
  <si>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</si>
  <si>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</si>
  <si>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</si>
  <si>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</si>
  <si>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</si>
  <si>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</si>
  <si>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</si>
  <si>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</si>
  <si>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</si>
  <si>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</si>
  <si>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</si>
  <si>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</si>
  <si>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</si>
  <si>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</si>
  <si>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</si>
  <si>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</si>
  <si>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</si>
  <si>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</si>
  <si>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</si>
  <si>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</si>
  <si>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</si>
  <si>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</si>
  <si>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</si>
  <si>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</si>
  <si>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</si>
  <si>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</si>
  <si>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</si>
  <si>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</si>
  <si>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</si>
  <si>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</si>
  <si>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</si>
  <si>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</si>
  <si>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</si>
  <si>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</si>
  <si>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</si>
  <si>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</si>
  <si>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</si>
  <si>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</si>
  <si>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</si>
  <si>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</si>
  <si>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</si>
  <si>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</si>
  <si>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</si>
  <si>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</si>
  <si>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</si>
  <si>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</si>
  <si>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</si>
  <si>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</si>
  <si>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</si>
  <si>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</si>
  <si>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</si>
  <si>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</si>
  <si>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</si>
  <si>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</si>
  <si>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</si>
  <si>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</si>
  <si>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</si>
  <si>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</si>
  <si>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</si>
  <si>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</si>
  <si>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</si>
  <si>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</si>
  <si>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</si>
  <si>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</si>
  <si>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</si>
  <si>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</si>
  <si>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</si>
  <si>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</si>
  <si>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</si>
  <si>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</si>
  <si>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</si>
  <si>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</si>
  <si>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</si>
  <si>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</si>
  <si>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</si>
  <si>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</si>
  <si>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</si>
  <si>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</si>
  <si>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</si>
  <si>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</si>
  <si>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</si>
  <si>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</si>
  <si>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</si>
  <si>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</si>
  <si>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</si>
  <si>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</si>
  <si>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</si>
  <si>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</si>
  <si>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</si>
  <si>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</si>
  <si>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</si>
  <si>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</si>
  <si>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</si>
  <si>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</si>
  <si>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</si>
  <si>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</si>
  <si>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</si>
  <si>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</si>
  <si>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</si>
  <si>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</si>
  <si>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</si>
  <si>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</si>
  <si>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</si>
  <si>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</si>
  <si>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</si>
  <si>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</si>
  <si>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</si>
  <si>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</si>
  <si>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</si>
  <si>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</si>
  <si>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</si>
  <si>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</si>
  <si>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</si>
  <si>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</si>
  <si>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</si>
  <si>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</si>
  <si>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</si>
  <si>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</si>
  <si>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</si>
  <si>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</si>
  <si>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</si>
  <si>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</si>
  <si>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</si>
  <si>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</si>
  <si>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</si>
  <si>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</si>
  <si>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</si>
  <si>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</si>
  <si>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</si>
  <si>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</si>
  <si>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</si>
  <si>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</si>
  <si>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</si>
  <si>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</si>
  <si>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</si>
  <si>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</si>
  <si>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</si>
  <si>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</si>
  <si>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</si>
  <si>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</si>
  <si>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</si>
  <si>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</si>
  <si>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</si>
  <si>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</si>
  <si>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</si>
  <si>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</si>
  <si>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</si>
  <si>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</si>
  <si>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</si>
  <si>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</si>
  <si>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</si>
  <si>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</si>
  <si>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</si>
  <si>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</si>
  <si>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</si>
  <si>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</si>
  <si>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</si>
  <si>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</si>
  <si>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</si>
  <si>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</si>
  <si>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</si>
  <si>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</si>
  <si>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</si>
  <si>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</si>
  <si>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</si>
  <si>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</si>
  <si>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</si>
  <si>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</si>
  <si>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</si>
  <si>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</si>
  <si>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</si>
  <si>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</si>
  <si>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</si>
  <si>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</si>
  <si>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</si>
  <si>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</si>
  <si>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</si>
  <si>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</si>
  <si>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</si>
  <si>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</si>
  <si>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</si>
  <si>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</si>
  <si>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</si>
  <si>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</si>
  <si>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</si>
  <si>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</si>
  <si>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</si>
  <si>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</si>
  <si>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</si>
  <si>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</si>
  <si>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</si>
  <si>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</si>
  <si>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</si>
  <si>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</si>
  <si>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</si>
  <si>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</si>
  <si>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</si>
  <si>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</si>
  <si>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</si>
  <si>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</si>
  <si>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</si>
  <si>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</si>
  <si>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</si>
  <si>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</si>
  <si>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</si>
  <si>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</si>
  <si>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</si>
  <si>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</si>
  <si>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</si>
  <si>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</si>
  <si>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</si>
  <si>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</si>
  <si>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</si>
  <si>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</si>
  <si>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</si>
  <si>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</si>
  <si>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</si>
  <si>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</si>
  <si>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</si>
  <si>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</si>
  <si>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</si>
  <si>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</si>
  <si>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</si>
  <si>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</si>
  <si>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</si>
  <si>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</si>
  <si>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</si>
  <si>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</si>
  <si>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</si>
  <si>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</si>
  <si>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</si>
  <si>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</si>
  <si>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</si>
  <si>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</si>
  <si>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</si>
  <si>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</si>
  <si>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</si>
  <si>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</si>
  <si>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</si>
  <si>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</si>
  <si>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</si>
  <si>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</si>
  <si>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</si>
  <si>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</si>
  <si>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</si>
  <si>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</si>
  <si>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</si>
  <si>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</si>
  <si>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</si>
  <si>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</si>
  <si>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</si>
  <si>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</si>
  <si>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</si>
  <si>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</si>
  <si>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</si>
  <si>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</si>
  <si>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</si>
  <si>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</si>
  <si>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</si>
  <si>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</si>
  <si>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</si>
  <si>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</si>
  <si>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</si>
  <si>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</si>
  <si>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</si>
  <si>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</si>
  <si>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</si>
  <si>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</si>
  <si>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</si>
  <si>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</si>
  <si>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</si>
  <si>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</si>
  <si>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</si>
  <si>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</si>
  <si>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</si>
  <si>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</si>
  <si>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</si>
  <si>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</si>
  <si>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</si>
  <si>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</si>
  <si>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</si>
  <si>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</si>
  <si>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</si>
  <si>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</si>
  <si>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</si>
  <si>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</si>
  <si>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</si>
  <si>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</si>
  <si>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</si>
  <si>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</si>
  <si>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</si>
  <si>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</si>
  <si>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</si>
  <si>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</si>
  <si>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</si>
  <si>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</si>
  <si>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</si>
  <si>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</si>
  <si>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</si>
  <si>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</si>
  <si>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</si>
  <si>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</si>
  <si>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</si>
  <si>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</si>
  <si>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</si>
  <si>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</si>
  <si>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</si>
  <si>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</si>
  <si>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</si>
  <si>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</si>
  <si>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</si>
  <si>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</si>
  <si>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</si>
  <si>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</si>
  <si>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</si>
  <si>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</si>
  <si>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</si>
  <si>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</si>
  <si>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</si>
  <si>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</si>
  <si>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</si>
  <si>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</si>
  <si>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</si>
  <si>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</si>
  <si>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</si>
  <si>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</si>
  <si>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</si>
  <si>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</si>
  <si>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</si>
  <si>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</si>
  <si>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</si>
  <si>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</si>
  <si>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</si>
  <si>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</si>
  <si>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</si>
  <si>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</si>
  <si>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</si>
  <si>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</si>
  <si>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</si>
  <si>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</si>
  <si>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</si>
  <si>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</si>
  <si>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</si>
  <si>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</si>
  <si>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</si>
  <si>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</si>
  <si>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</si>
  <si>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</si>
  <si>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</si>
  <si>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</si>
  <si>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</si>
  <si>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</si>
  <si>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</si>
  <si>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</si>
  <si>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</si>
  <si>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</si>
  <si>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</si>
  <si>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</si>
  <si>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</si>
  <si>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</si>
  <si>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</si>
  <si>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</si>
  <si>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</si>
  <si>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</si>
  <si>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</si>
  <si>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</si>
  <si>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</si>
  <si>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</si>
  <si>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</si>
  <si>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</si>
  <si>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</si>
  <si>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</si>
  <si>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</si>
  <si>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</si>
  <si>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</si>
  <si>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</si>
  <si>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</si>
  <si>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</si>
  <si>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</si>
  <si>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</si>
  <si>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</si>
  <si>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</si>
  <si>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</si>
  <si>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</si>
  <si>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</si>
  <si>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</si>
  <si>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</si>
  <si>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</si>
  <si>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</si>
  <si>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</si>
  <si>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</si>
  <si>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</si>
  <si>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</si>
  <si>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</si>
  <si>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</si>
  <si>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</si>
  <si>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</si>
  <si>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</si>
  <si>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</si>
  <si>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</si>
  <si>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</si>
  <si>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</si>
  <si>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</si>
  <si>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</si>
  <si>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</si>
  <si>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</si>
  <si>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</si>
  <si>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</si>
  <si>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</si>
  <si>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</si>
  <si>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</si>
  <si>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</si>
  <si>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</si>
  <si>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</si>
  <si>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</si>
  <si>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</si>
  <si>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</si>
  <si>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</si>
  <si>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</si>
  <si>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</si>
  <si>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</si>
  <si>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</si>
  <si>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</si>
  <si>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</si>
  <si>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</si>
  <si>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</si>
  <si>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</si>
  <si>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</si>
  <si>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</si>
  <si>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</si>
  <si>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</si>
  <si>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</si>
  <si>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</si>
  <si>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</si>
  <si>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</si>
  <si>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</si>
  <si>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</si>
  <si>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</si>
  <si>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</si>
  <si>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</si>
  <si>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</si>
  <si>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</si>
  <si>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</si>
  <si>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</si>
  <si>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</si>
  <si>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</si>
  <si>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</si>
  <si>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</si>
  <si>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</si>
  <si>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</si>
  <si>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</si>
  <si>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</si>
  <si>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</si>
  <si>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</si>
  <si>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</si>
  <si>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</si>
  <si>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</si>
  <si>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</si>
  <si>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</si>
  <si>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</si>
  <si>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</si>
  <si>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</si>
  <si>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</si>
  <si>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</si>
  <si>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</si>
  <si>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</si>
  <si>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</si>
  <si>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</si>
  <si>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</si>
  <si>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</si>
  <si>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</si>
  <si>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</si>
  <si>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</si>
  <si>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</si>
  <si>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</si>
  <si>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</si>
  <si>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</si>
  <si>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</si>
  <si>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</si>
  <si>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</si>
  <si>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</si>
  <si>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</si>
  <si>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</si>
  <si>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</si>
  <si>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</si>
  <si>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</si>
  <si>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</si>
  <si>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</si>
  <si>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</si>
  <si>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</si>
  <si>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</si>
  <si>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</si>
  <si>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</si>
  <si>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</si>
  <si>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</si>
  <si>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</si>
  <si>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</si>
  <si>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</si>
  <si>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</si>
  <si>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</si>
  <si>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</si>
  <si>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</si>
  <si>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</si>
  <si>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</si>
  <si>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</si>
  <si>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</si>
  <si>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</si>
  <si>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</si>
  <si>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</si>
  <si>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</si>
  <si>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</si>
  <si>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</si>
  <si>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</si>
  <si>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</si>
  <si>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</si>
  <si>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</si>
  <si>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</si>
  <si>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</si>
  <si>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</si>
  <si>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</si>
  <si>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</si>
  <si>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</si>
  <si>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</si>
  <si>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</si>
  <si>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</si>
  <si>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</si>
  <si>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</si>
  <si>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</si>
  <si>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</si>
  <si>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</si>
  <si>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</si>
  <si>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</si>
  <si>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</si>
  <si>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</si>
  <si>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</si>
  <si>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</si>
  <si>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</si>
  <si>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</si>
  <si>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</si>
  <si>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</si>
  <si>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</si>
  <si>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</si>
  <si>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</si>
  <si>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</si>
  <si>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</si>
  <si>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</si>
  <si>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</si>
  <si>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</si>
  <si>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</si>
  <si>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</si>
  <si>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</si>
  <si>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</si>
  <si>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</si>
  <si>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</si>
  <si>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</si>
  <si>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</si>
  <si>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</si>
  <si>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</si>
  <si>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</si>
  <si>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</si>
  <si>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</si>
  <si>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</si>
  <si>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</si>
  <si>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</si>
  <si>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</si>
  <si>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</si>
  <si>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</si>
  <si>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</si>
  <si>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</si>
  <si>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</si>
  <si>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</si>
  <si>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</si>
  <si>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</si>
  <si>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</si>
  <si>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</si>
  <si>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</si>
  <si>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</si>
  <si>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</si>
  <si>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</si>
  <si>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</si>
  <si>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</si>
  <si>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</si>
  <si>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</si>
  <si>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</si>
  <si>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</si>
  <si>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</si>
  <si>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</si>
  <si>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</si>
  <si>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</si>
  <si>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</si>
  <si>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</si>
  <si>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</si>
  <si>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</si>
  <si>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</si>
  <si>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</si>
  <si>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</si>
  <si>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</si>
  <si>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</si>
  <si>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</si>
  <si>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</si>
  <si>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</si>
  <si>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</si>
  <si>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</si>
  <si>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</si>
  <si>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</si>
  <si>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</si>
  <si>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</si>
  <si>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</si>
  <si>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</si>
  <si>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</si>
  <si>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</si>
  <si>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</si>
  <si>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</si>
  <si>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</si>
  <si>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</si>
  <si>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</si>
  <si>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</si>
  <si>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</si>
  <si>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</si>
  <si>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</si>
  <si>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</si>
  <si>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</si>
  <si>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</si>
  <si>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</si>
  <si>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</si>
  <si>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</si>
  <si>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</si>
  <si>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</si>
  <si>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</si>
  <si>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</si>
  <si>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</si>
  <si>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</si>
  <si>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</si>
  <si>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</si>
  <si>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</si>
  <si>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</si>
  <si>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</si>
  <si>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</si>
  <si>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</si>
  <si>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</si>
  <si>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</si>
  <si>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</si>
  <si>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</si>
  <si>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</si>
  <si>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</si>
  <si>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</si>
  <si>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</si>
  <si>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</si>
  <si>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</si>
  <si>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</si>
  <si>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</si>
  <si>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</si>
  <si>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</si>
  <si>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</si>
  <si>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</si>
  <si>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</si>
  <si>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</si>
  <si>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</si>
  <si>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</si>
  <si>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</si>
  <si>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</si>
  <si>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</si>
  <si>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</si>
  <si>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</si>
  <si>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</si>
  <si>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</si>
  <si>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</si>
  <si>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</si>
  <si>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</si>
  <si>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</si>
  <si>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</si>
  <si>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</si>
  <si>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</si>
  <si>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</si>
  <si>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</si>
  <si>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</si>
  <si>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</si>
  <si>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</si>
  <si>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</si>
  <si>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</si>
  <si>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</si>
  <si>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</si>
  <si>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</si>
  <si>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</si>
  <si>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</si>
  <si>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</si>
  <si>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</si>
  <si>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</si>
  <si>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</si>
  <si>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</si>
  <si>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</si>
  <si>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</si>
  <si>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</si>
  <si>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</si>
  <si>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</si>
  <si>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</si>
  <si>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</si>
  <si>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</si>
  <si>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</si>
  <si>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</si>
  <si>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</si>
  <si>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</si>
  <si>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</si>
  <si>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</si>
  <si>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</si>
  <si>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</si>
  <si>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</si>
  <si>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</si>
  <si>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</si>
  <si>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</si>
  <si>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</si>
  <si>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</si>
  <si>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</si>
  <si>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</si>
  <si>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</si>
  <si>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</si>
  <si>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</si>
  <si>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</si>
  <si>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</si>
  <si>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</si>
  <si>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</si>
  <si>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</si>
  <si>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</si>
  <si>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</si>
  <si>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</si>
  <si>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</si>
  <si>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</si>
  <si>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</si>
  <si>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</si>
  <si>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</si>
  <si>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</si>
  <si>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</si>
  <si>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</si>
  <si>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</si>
  <si>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</si>
  <si>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</si>
  <si>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</si>
  <si>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</si>
  <si>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</si>
  <si>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</si>
  <si>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</si>
  <si>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</si>
  <si>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</si>
  <si>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</si>
  <si>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</si>
  <si>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</si>
  <si>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</si>
  <si>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</si>
  <si>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</si>
  <si>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</si>
  <si>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</si>
  <si>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</si>
  <si>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</si>
  <si>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</si>
  <si>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</si>
  <si>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</si>
  <si>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</si>
  <si>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</si>
  <si>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</si>
  <si>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</si>
  <si>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</si>
  <si>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</si>
  <si>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</si>
  <si>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</si>
  <si>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</si>
  <si>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</si>
  <si>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</si>
  <si>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</si>
  <si>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</si>
  <si>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</si>
  <si>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</si>
  <si>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</si>
  <si>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</si>
  <si>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</si>
  <si>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</si>
  <si>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</si>
  <si>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</si>
  <si>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</si>
  <si>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</si>
  <si>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</si>
  <si>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</si>
  <si>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</si>
  <si>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</si>
  <si>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</si>
  <si>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</si>
  <si>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</si>
  <si>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</si>
  <si>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</si>
  <si>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</si>
  <si>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</si>
  <si>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</si>
  <si>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</si>
  <si>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</si>
  <si>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</si>
  <si>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</si>
  <si>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</si>
  <si>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</si>
  <si>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</si>
  <si>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</si>
  <si>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</si>
  <si>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</si>
  <si>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</si>
  <si>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</si>
  <si>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</si>
  <si>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</si>
  <si>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</si>
  <si>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</si>
  <si>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</si>
  <si>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</si>
  <si>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</si>
  <si>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</si>
  <si>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</si>
  <si>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</si>
  <si>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</si>
  <si>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</si>
  <si>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</si>
  <si>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</si>
  <si>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</si>
  <si>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</si>
  <si>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</si>
  <si>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</si>
  <si>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</si>
  <si>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</si>
  <si>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</si>
  <si>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</si>
  <si>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</si>
  <si>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</si>
  <si>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</si>
  <si>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</si>
  <si>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</si>
  <si>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</si>
  <si>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</si>
  <si>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</si>
  <si>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</si>
  <si>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</si>
  <si>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</si>
  <si>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</si>
  <si>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</si>
  <si>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</si>
  <si>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</si>
  <si>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</si>
  <si>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</si>
  <si>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</si>
  <si>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</si>
  <si>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</si>
  <si>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</si>
  <si>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</si>
  <si>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</si>
  <si>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</si>
  <si>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</si>
  <si>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</si>
  <si>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</si>
  <si>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</si>
  <si>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</si>
  <si>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</si>
  <si>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</si>
  <si>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</si>
  <si>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</si>
  <si>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</si>
  <si>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</si>
  <si>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</si>
  <si>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</si>
  <si>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</si>
  <si>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</si>
  <si>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</si>
  <si>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</si>
  <si>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</si>
  <si>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</si>
  <si>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</si>
  <si>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</si>
  <si>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</si>
  <si>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</si>
  <si>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</si>
  <si>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</si>
  <si>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</si>
  <si>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</si>
  <si>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</si>
  <si>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</si>
  <si>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</si>
  <si>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</si>
  <si>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</si>
  <si>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</si>
  <si>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</si>
  <si>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</si>
  <si>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</si>
  <si>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</si>
  <si>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</si>
  <si>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</si>
  <si>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</si>
  <si>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</si>
  <si>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</si>
  <si>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</si>
  <si>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</si>
  <si>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</si>
  <si>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</si>
  <si>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</si>
  <si>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</si>
  <si>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</si>
  <si>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</si>
  <si>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</si>
  <si>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</si>
  <si>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</si>
  <si>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</si>
  <si>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</si>
  <si>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</si>
  <si>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</si>
  <si>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</si>
  <si>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</si>
  <si>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</si>
  <si>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</si>
  <si>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</si>
  <si>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</si>
  <si>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</si>
  <si>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</si>
  <si>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</si>
  <si>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</si>
  <si>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</si>
  <si>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</si>
  <si>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</si>
  <si>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</si>
  <si>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</si>
  <si>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</si>
  <si>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</si>
  <si>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</si>
  <si>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</si>
  <si>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</si>
  <si>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</si>
  <si>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</si>
  <si>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</si>
  <si>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</si>
  <si>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</si>
  <si>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</si>
  <si>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</si>
  <si>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</si>
  <si>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</si>
  <si>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</si>
  <si>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</si>
  <si>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</si>
  <si>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</si>
  <si>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</si>
  <si>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</si>
  <si>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</si>
  <si>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</si>
  <si>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</si>
  <si>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</si>
  <si>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</si>
  <si>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</si>
  <si>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</si>
  <si>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</si>
  <si>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</si>
  <si>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</si>
  <si>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</si>
  <si>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</si>
  <si>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</si>
  <si>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</si>
  <si>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</si>
  <si>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</si>
  <si>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</si>
  <si>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</si>
  <si>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</si>
  <si>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</si>
  <si>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</si>
  <si>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</si>
  <si>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</si>
  <si>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</si>
  <si>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</si>
  <si>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</si>
  <si>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</si>
  <si>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</si>
  <si>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</si>
  <si>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</si>
  <si>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</si>
  <si>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</si>
  <si>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</si>
  <si>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</si>
  <si>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</si>
  <si>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</si>
  <si>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</si>
  <si>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</si>
  <si>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</si>
  <si>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</si>
  <si>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</si>
  <si>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</si>
  <si>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</si>
  <si>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</si>
  <si>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</si>
  <si>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</si>
  <si>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</si>
  <si>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</si>
  <si>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</si>
  <si>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</si>
  <si>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</si>
  <si>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</si>
  <si>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</si>
  <si>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</si>
  <si>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</si>
  <si>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</si>
  <si>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</si>
  <si>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</si>
  <si>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</si>
  <si>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</si>
  <si>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</si>
  <si>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</si>
  <si>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</si>
  <si>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</si>
  <si>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</si>
  <si>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</si>
  <si>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</si>
  <si>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</si>
  <si>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</si>
  <si>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</si>
  <si>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</si>
  <si>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</si>
  <si>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</si>
  <si>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</si>
  <si>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</si>
  <si>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</si>
  <si>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</si>
  <si>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</si>
  <si>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</si>
  <si>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</si>
  <si>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</si>
  <si>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</si>
  <si>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</si>
  <si>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</si>
  <si>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</si>
  <si>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</si>
  <si>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</si>
  <si>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</si>
  <si>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</si>
  <si>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</si>
  <si>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</si>
  <si>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</si>
  <si>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</si>
  <si>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</si>
  <si>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</si>
  <si>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</si>
  <si>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</si>
  <si>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</si>
  <si>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</si>
  <si>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</si>
  <si>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</si>
  <si>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</si>
  <si>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</si>
  <si>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</si>
  <si>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</si>
  <si>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</si>
  <si>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</si>
  <si>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</si>
  <si>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</si>
  <si>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</si>
  <si>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</si>
  <si>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</si>
  <si>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</si>
  <si>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</si>
  <si>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</si>
  <si>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</si>
  <si>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</si>
  <si>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</si>
  <si>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</si>
  <si>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</si>
  <si>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</si>
  <si>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</si>
  <si>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</si>
  <si>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</si>
  <si>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</si>
  <si>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</si>
  <si>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</si>
  <si>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</si>
  <si>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</si>
  <si>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</si>
  <si>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</si>
  <si>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</si>
  <si>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</si>
  <si>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</si>
  <si>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</si>
  <si>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</si>
  <si>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</si>
  <si>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</si>
  <si>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</si>
  <si>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</si>
  <si>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</si>
  <si>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</si>
  <si>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</si>
  <si>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</si>
  <si>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</si>
  <si>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</si>
  <si>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</si>
  <si>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</si>
  <si>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</si>
  <si>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</si>
  <si>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</si>
  <si>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</si>
  <si>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</si>
  <si>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</si>
  <si>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</si>
  <si>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</si>
  <si>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</si>
  <si>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</si>
  <si>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</si>
  <si>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</si>
  <si>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</si>
  <si>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</si>
  <si>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</si>
  <si>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</si>
  <si>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</si>
  <si>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</si>
  <si>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</si>
  <si>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</si>
  <si>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</si>
  <si>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</si>
  <si>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</si>
  <si>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</si>
  <si>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</si>
  <si>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</si>
  <si>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</si>
  <si>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</si>
  <si>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</si>
  <si>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</si>
  <si>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</si>
  <si>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</si>
  <si>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</si>
  <si>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</si>
  <si>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</si>
  <si>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</si>
  <si>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</si>
  <si>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</si>
  <si>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</si>
  <si>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</si>
  <si>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</si>
  <si>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</si>
  <si>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</si>
  <si>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</si>
  <si>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</si>
  <si>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</si>
  <si>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</si>
  <si>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</si>
  <si>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</si>
  <si>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</si>
  <si>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</si>
  <si>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</si>
  <si>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</si>
  <si>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</si>
  <si>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</si>
  <si>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</si>
  <si>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</si>
  <si>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</si>
  <si>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</si>
  <si>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</si>
  <si>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</si>
  <si>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</si>
  <si>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</si>
  <si>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</si>
  <si>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</si>
  <si>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</si>
  <si>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</si>
  <si>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</si>
  <si>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</si>
  <si>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</si>
  <si>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</si>
  <si>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</si>
  <si>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</si>
  <si>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</si>
  <si>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</si>
  <si>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</si>
  <si>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</si>
  <si>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</si>
  <si>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</si>
  <si>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</si>
  <si>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</si>
  <si>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</si>
  <si>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</si>
  <si>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</si>
  <si>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</si>
  <si>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</si>
  <si>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</si>
  <si>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</si>
  <si>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</si>
  <si>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</si>
  <si>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</si>
  <si>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</si>
  <si>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</si>
  <si>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</si>
  <si>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</si>
  <si>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</si>
  <si>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</si>
  <si>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</si>
  <si>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</si>
  <si>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</si>
  <si>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</si>
  <si>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</si>
  <si>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</si>
  <si>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</si>
  <si>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</si>
  <si>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</si>
  <si>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</si>
  <si>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</si>
  <si>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</si>
  <si>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</si>
  <si>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</si>
  <si>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</si>
  <si>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</si>
  <si>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</si>
  <si>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</si>
  <si>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</si>
  <si>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</si>
  <si>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</si>
  <si>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</si>
  <si>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</si>
  <si>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</si>
  <si>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</si>
  <si>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</si>
  <si>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</si>
  <si>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</si>
  <si>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</si>
  <si>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</si>
  <si>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</si>
  <si>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</si>
  <si>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</si>
  <si>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</si>
  <si>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</si>
  <si>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</si>
  <si>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</si>
  <si>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</si>
  <si>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</si>
  <si>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</si>
  <si>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</si>
  <si>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</si>
  <si>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</si>
  <si>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</si>
  <si>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</si>
  <si>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</si>
  <si>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</si>
  <si>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</si>
  <si>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</si>
  <si>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</si>
  <si>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</si>
  <si>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</si>
  <si>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</si>
  <si>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</si>
  <si>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</si>
  <si>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</si>
  <si>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</si>
  <si>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</si>
  <si>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</si>
  <si>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</si>
  <si>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</si>
  <si>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</si>
  <si>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</si>
  <si>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</si>
  <si>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</si>
  <si>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</si>
  <si>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</si>
  <si>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</si>
  <si>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</si>
  <si>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</si>
  <si>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</si>
  <si>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</si>
  <si>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</si>
  <si>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</si>
  <si>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</si>
  <si>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</si>
  <si>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</si>
  <si>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</si>
  <si>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</si>
  <si>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</si>
  <si>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</si>
  <si>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</si>
  <si>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</si>
  <si>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</si>
  <si>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</si>
  <si>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</si>
  <si>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</si>
  <si>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</si>
  <si>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</si>
  <si>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</si>
  <si>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</si>
  <si>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</si>
  <si>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</si>
  <si>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</si>
  <si>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</si>
  <si>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</si>
  <si>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</si>
  <si>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</si>
  <si>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</si>
  <si>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</si>
  <si>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</si>
  <si>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</si>
  <si>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</si>
  <si>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</si>
  <si>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</si>
  <si>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</si>
  <si>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</si>
  <si>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</si>
  <si>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</si>
  <si>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</si>
  <si>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</si>
  <si>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</si>
  <si>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</si>
  <si>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</si>
  <si>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</si>
  <si>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</si>
  <si>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</si>
  <si>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</si>
  <si>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</si>
  <si>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</si>
  <si>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</si>
  <si>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</si>
  <si>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</si>
  <si>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</si>
  <si>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</si>
  <si>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</si>
  <si>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</si>
  <si>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</si>
  <si>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</si>
  <si>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</si>
  <si>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</si>
  <si>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</si>
  <si>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</si>
  <si>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</si>
  <si>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</si>
  <si>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</si>
  <si>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</si>
  <si>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</si>
  <si>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</si>
  <si>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</si>
  <si>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</si>
  <si>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</si>
  <si>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</si>
  <si>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</si>
  <si>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</si>
  <si>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</si>
  <si>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</si>
  <si>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</si>
  <si>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</si>
  <si>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</si>
  <si>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</si>
  <si>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</si>
  <si>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</si>
  <si>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</si>
  <si>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</si>
  <si>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</si>
  <si>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</si>
  <si>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</si>
  <si>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</si>
  <si>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</si>
  <si>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</si>
  <si>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</si>
  <si>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</si>
  <si>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</si>
  <si>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</si>
  <si>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</si>
  <si>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</si>
  <si>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</si>
  <si>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</si>
  <si>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</si>
  <si>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</si>
  <si>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</si>
  <si>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</si>
  <si>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</si>
  <si>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</si>
  <si>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</si>
  <si>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</si>
  <si>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</si>
  <si>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</si>
  <si>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</si>
  <si>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</si>
  <si>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</si>
  <si>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</si>
  <si>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</si>
  <si>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</si>
  <si>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</si>
  <si>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</si>
  <si>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</si>
  <si>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</si>
  <si>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</si>
  <si>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</si>
  <si>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</si>
  <si>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</si>
  <si>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</si>
  <si>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</si>
  <si>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</si>
  <si>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</si>
  <si>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</si>
  <si>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</si>
  <si>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</si>
  <si>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</si>
  <si>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</si>
  <si>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</si>
  <si>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</si>
  <si>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</si>
  <si>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</si>
  <si>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</si>
  <si>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</si>
  <si>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</si>
  <si>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</si>
  <si>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</si>
  <si>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</si>
  <si>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</si>
  <si>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</si>
  <si>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</si>
  <si>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</si>
  <si>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</si>
  <si>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</si>
  <si>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</si>
  <si>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</si>
  <si>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</si>
  <si>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</si>
  <si>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</si>
  <si>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</si>
  <si>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</si>
  <si>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</si>
  <si>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</si>
  <si>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</si>
  <si>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</si>
  <si>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</si>
  <si>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</si>
  <si>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</si>
  <si>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</si>
  <si>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</si>
  <si>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</si>
  <si>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</si>
  <si>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</si>
  <si>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</si>
  <si>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</si>
  <si>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</si>
  <si>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</si>
  <si>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</si>
  <si>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</si>
  <si>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</si>
  <si>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</si>
  <si>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</si>
  <si>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</si>
  <si>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</si>
  <si>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</si>
  <si>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</si>
  <si>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</si>
  <si>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</si>
  <si>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</si>
  <si>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</si>
  <si>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</si>
  <si>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</si>
  <si>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</si>
  <si>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</si>
  <si>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</si>
  <si>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</si>
  <si>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</si>
  <si>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</si>
  <si>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</si>
  <si>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</si>
  <si>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</si>
  <si>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</si>
  <si>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</si>
  <si>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</si>
  <si>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</si>
  <si>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</si>
  <si>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</si>
  <si>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</si>
  <si>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</si>
  <si>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</si>
  <si>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</si>
  <si>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</si>
  <si>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</si>
  <si>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</si>
  <si>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</si>
  <si>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</si>
  <si>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</si>
  <si>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</si>
  <si>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</si>
  <si>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</si>
  <si>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</si>
  <si>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</si>
  <si>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</si>
  <si>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</si>
  <si>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</si>
  <si>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</si>
  <si>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</si>
  <si>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</si>
  <si>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</si>
  <si>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</si>
  <si>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</si>
  <si>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</si>
  <si>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</si>
  <si>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</si>
  <si>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</si>
  <si>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</si>
  <si>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</si>
  <si>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</si>
  <si>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</si>
  <si>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</si>
  <si>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</si>
  <si>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</si>
  <si>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</si>
  <si>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</si>
  <si>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</si>
  <si>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</si>
  <si>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</si>
  <si>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</si>
  <si>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</si>
  <si>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</si>
  <si>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</si>
  <si>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</si>
  <si>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</si>
  <si>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</si>
  <si>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</si>
  <si>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</si>
  <si>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</si>
  <si>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</si>
  <si>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</si>
  <si>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</si>
  <si>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</si>
  <si>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</si>
  <si>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</si>
  <si>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</si>
  <si>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</si>
  <si>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</si>
  <si>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</si>
  <si>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</si>
  <si>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</si>
  <si>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</si>
  <si>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</si>
  <si>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</si>
  <si>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</si>
  <si>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</si>
  <si>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</si>
  <si>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</si>
  <si>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</si>
  <si>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</si>
  <si>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</si>
  <si>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</si>
  <si>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</si>
  <si>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</si>
  <si>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</si>
  <si>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</si>
  <si>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</si>
  <si>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</si>
  <si>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</si>
  <si>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</si>
  <si>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</si>
  <si>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</si>
  <si>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</si>
  <si>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</si>
  <si>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</si>
  <si>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</si>
  <si>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</si>
  <si>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</si>
  <si>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</si>
  <si>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</si>
  <si>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</si>
  <si>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</si>
  <si>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</si>
  <si>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</si>
  <si>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</si>
  <si>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</si>
  <si>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</si>
  <si>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</si>
  <si>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</si>
  <si>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</si>
  <si>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</si>
  <si>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</si>
  <si>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</si>
  <si>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</si>
  <si>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</si>
  <si>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</si>
  <si>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</si>
  <si>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</si>
  <si>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</si>
  <si>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</si>
  <si>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</si>
  <si>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</si>
  <si>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</si>
  <si>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</si>
  <si>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</si>
  <si>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</si>
  <si>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</si>
  <si>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</si>
  <si>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</si>
  <si>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</si>
  <si>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</si>
  <si>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</si>
  <si>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</si>
  <si>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</si>
  <si>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</si>
  <si>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</si>
  <si>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</si>
  <si>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</si>
  <si>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</si>
  <si>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</si>
  <si>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</si>
  <si>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</si>
  <si>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</si>
  <si>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</si>
  <si>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</si>
  <si>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</si>
  <si>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</si>
  <si>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</si>
  <si>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</si>
  <si>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</si>
  <si>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</si>
  <si>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</si>
  <si>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</si>
  <si>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</si>
  <si>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</si>
  <si>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</si>
  <si>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</si>
  <si>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</si>
  <si>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</si>
  <si>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</si>
  <si>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</si>
  <si>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</si>
  <si>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</si>
  <si>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</si>
  <si>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</si>
  <si>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</si>
  <si>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</si>
  <si>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</si>
  <si>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</si>
  <si>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</si>
  <si>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</si>
  <si>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</si>
  <si>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</si>
  <si>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</si>
  <si>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</si>
  <si>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</si>
  <si>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</si>
  <si>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</si>
  <si>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</si>
  <si>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</si>
  <si>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</si>
  <si>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</si>
  <si>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</si>
  <si>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</si>
  <si>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</si>
  <si>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</si>
  <si>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</si>
  <si>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</si>
  <si>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</si>
  <si>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</si>
  <si>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</si>
  <si>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</si>
  <si>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</si>
  <si>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</si>
  <si>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</si>
  <si>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</si>
  <si>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</si>
  <si>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</si>
  <si>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</si>
  <si>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</si>
  <si>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</si>
  <si>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</si>
  <si>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</si>
  <si>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</si>
  <si>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</si>
  <si>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</si>
  <si>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</si>
  <si>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</si>
  <si>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</si>
  <si>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</si>
  <si>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</si>
  <si>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</si>
  <si>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</si>
  <si>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</si>
  <si>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</si>
  <si>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</si>
  <si>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</si>
  <si>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</si>
  <si>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</si>
  <si>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</si>
  <si>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</si>
  <si>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</si>
  <si>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</si>
  <si>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</si>
  <si>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</si>
  <si>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</si>
  <si>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</si>
  <si>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</si>
  <si>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</si>
  <si>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</si>
  <si>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</si>
  <si>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</si>
  <si>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</si>
  <si>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</si>
  <si>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</si>
  <si>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</si>
  <si>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</si>
  <si>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</si>
  <si>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</si>
  <si>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</si>
  <si>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</si>
  <si>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</si>
  <si>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</si>
  <si>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</si>
  <si>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</si>
  <si>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</si>
  <si>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</si>
  <si>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</si>
  <si>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</si>
  <si>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</si>
  <si>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</si>
  <si>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</si>
  <si>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</si>
  <si>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</si>
  <si>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</si>
  <si>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</si>
  <si>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</si>
  <si>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</si>
  <si>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</si>
  <si>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</si>
  <si>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</si>
  <si>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</si>
  <si>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</si>
  <si>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</si>
  <si>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</si>
  <si>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</si>
  <si>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</si>
  <si>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</si>
  <si>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</si>
  <si>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</si>
  <si>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</si>
  <si>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</si>
  <si>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</si>
  <si>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</si>
  <si>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</si>
  <si>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</si>
  <si>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</si>
  <si>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</si>
  <si>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</si>
  <si>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</si>
  <si>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</si>
  <si>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</si>
  <si>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</si>
  <si>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</si>
  <si>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</si>
  <si>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</si>
  <si>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</si>
  <si>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</si>
  <si>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</si>
  <si>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</si>
  <si>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</si>
  <si>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</si>
  <si>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</si>
  <si>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</si>
  <si>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</si>
  <si>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</si>
  <si>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</si>
  <si>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</si>
  <si>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</si>
  <si>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</si>
  <si>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</si>
  <si>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</si>
  <si>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</si>
  <si>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</si>
  <si>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</si>
  <si>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</si>
  <si>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</si>
  <si>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</si>
  <si>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</si>
  <si>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</si>
  <si>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</si>
  <si>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</si>
  <si>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</si>
  <si>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</si>
  <si>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</si>
  <si>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</si>
  <si>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</si>
  <si>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</si>
  <si>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</si>
  <si>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</si>
  <si>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</si>
  <si>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</si>
  <si>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</si>
  <si>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</si>
  <si>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</si>
  <si>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</si>
  <si>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</si>
  <si>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</si>
  <si>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</si>
  <si>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</si>
  <si>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</si>
  <si>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</si>
  <si>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</si>
  <si>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</si>
  <si>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</si>
  <si>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</si>
  <si>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</si>
  <si>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</si>
  <si>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</si>
  <si>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</si>
  <si>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</si>
  <si>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</si>
  <si>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</si>
  <si>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</si>
  <si>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</si>
  <si>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</si>
  <si>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</si>
  <si>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</si>
  <si>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</si>
  <si>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</si>
  <si>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</si>
  <si>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</si>
  <si>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</si>
  <si>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</si>
  <si>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</si>
  <si>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</si>
  <si>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</si>
  <si>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</si>
  <si>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</si>
  <si>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</si>
  <si>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</si>
  <si>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</si>
  <si>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</si>
  <si>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</si>
  <si>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</si>
  <si>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</si>
  <si>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</si>
  <si>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</si>
  <si>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</si>
  <si>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</si>
  <si>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</si>
  <si>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</si>
  <si>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</si>
  <si>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</si>
  <si>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</si>
  <si>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</si>
  <si>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</si>
  <si>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</si>
  <si>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</si>
  <si>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</si>
  <si>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</si>
  <si>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</si>
  <si>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</si>
  <si>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</si>
  <si>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</si>
  <si>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</si>
  <si>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</si>
  <si>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</si>
  <si>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</si>
  <si>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</si>
  <si>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</si>
  <si>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</si>
  <si>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</si>
  <si>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</si>
  <si>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</si>
  <si>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</si>
  <si>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</si>
  <si>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</si>
  <si>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</si>
  <si>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</si>
  <si>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</si>
  <si>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</si>
  <si>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</si>
  <si>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</si>
  <si>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</si>
  <si>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</si>
  <si>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</si>
  <si>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</si>
  <si>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</si>
  <si>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</si>
  <si>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</si>
  <si>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</si>
  <si>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</si>
  <si>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</si>
  <si>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</si>
  <si>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</si>
  <si>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</si>
  <si>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</si>
  <si>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</si>
  <si>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</si>
  <si>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</si>
  <si>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</si>
  <si>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</si>
  <si>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</si>
  <si>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</si>
  <si>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</si>
  <si>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</si>
  <si>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</si>
  <si>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</si>
  <si>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</si>
  <si>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</si>
  <si>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</si>
  <si>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</si>
  <si>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</si>
  <si>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</si>
  <si>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</si>
  <si>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</si>
  <si>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</si>
  <si>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</si>
  <si>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</si>
  <si>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</si>
  <si>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</si>
  <si>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</si>
  <si>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</si>
  <si>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</si>
  <si>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</si>
  <si>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</si>
  <si>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</si>
  <si>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</si>
  <si>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</si>
  <si>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</si>
  <si>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</si>
  <si>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</si>
  <si>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</si>
  <si>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</si>
  <si>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</si>
  <si>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</si>
  <si>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</si>
  <si>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</si>
  <si>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</si>
  <si>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</si>
  <si>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</si>
  <si>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</si>
  <si>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</si>
  <si>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</si>
  <si>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</si>
  <si>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</si>
  <si>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</si>
  <si>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</si>
  <si>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</si>
  <si>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</si>
  <si>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</si>
  <si>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</si>
  <si>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</si>
  <si>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</si>
  <si>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</si>
  <si>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</si>
  <si>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</si>
  <si>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</si>
  <si>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</si>
  <si>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</si>
  <si>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</si>
  <si>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</si>
  <si>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</si>
  <si>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</si>
  <si>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</si>
  <si>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</si>
  <si>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</si>
  <si>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</si>
  <si>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</si>
  <si>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</si>
  <si>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</si>
  <si>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</si>
  <si>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</si>
  <si>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</si>
  <si>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</si>
  <si>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</si>
  <si>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</si>
  <si>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</si>
  <si>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</si>
  <si>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</si>
  <si>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</si>
  <si>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</si>
  <si>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</si>
  <si>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</si>
  <si>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</si>
  <si>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</si>
  <si>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</si>
  <si>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</si>
  <si>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</si>
  <si>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</si>
  <si>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</si>
  <si>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</si>
  <si>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</si>
  <si>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</si>
  <si>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</si>
  <si>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</si>
  <si>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</si>
  <si>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</si>
  <si>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</si>
  <si>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</si>
  <si>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</si>
  <si>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</si>
  <si>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</si>
  <si>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</si>
  <si>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</si>
  <si>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</si>
  <si>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</si>
  <si>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</si>
  <si>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</si>
  <si>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</si>
  <si>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</si>
  <si>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</si>
  <si>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</si>
  <si>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</si>
  <si>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</si>
  <si>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</si>
  <si>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</si>
  <si>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</si>
  <si>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</si>
  <si>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</si>
  <si>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</si>
  <si>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</si>
  <si>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</si>
  <si>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</si>
  <si>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</si>
  <si>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</si>
  <si>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</si>
  <si>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</si>
  <si>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</si>
  <si>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</si>
  <si>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</si>
  <si>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</si>
  <si>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</si>
  <si>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</si>
  <si>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</si>
  <si>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</si>
  <si>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</si>
  <si>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</si>
  <si>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</si>
  <si>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</si>
  <si>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</si>
  <si>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</si>
  <si>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</si>
  <si>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</si>
  <si>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</si>
  <si>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</si>
  <si>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</si>
  <si>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</si>
  <si>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</si>
  <si>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</si>
  <si>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</si>
  <si>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</si>
  <si>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</si>
  <si>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</si>
  <si>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</si>
  <si>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</si>
  <si>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</si>
  <si>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</si>
  <si>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</si>
  <si>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</si>
  <si>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</si>
  <si>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</si>
  <si>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</si>
  <si>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</si>
  <si>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</si>
  <si>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</si>
  <si>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</si>
  <si>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</si>
  <si>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</si>
  <si>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</si>
  <si>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</si>
  <si>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</si>
  <si>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</si>
  <si>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</si>
  <si>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</si>
  <si>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</si>
  <si>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</si>
  <si>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</si>
  <si>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</si>
  <si>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</si>
  <si>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</si>
  <si>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</si>
  <si>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</si>
  <si>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</si>
  <si>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</si>
  <si>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</si>
  <si>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</si>
  <si>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</si>
  <si>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</si>
  <si>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</si>
  <si>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</si>
  <si>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</si>
  <si>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</si>
  <si>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</si>
  <si>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</si>
  <si>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</si>
  <si>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</si>
  <si>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</si>
  <si>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</si>
  <si>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</si>
  <si>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</si>
  <si>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</si>
  <si>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</si>
  <si>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</si>
  <si>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</si>
  <si>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</si>
  <si>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</si>
  <si>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</si>
  <si>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</si>
  <si>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</si>
  <si>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</si>
  <si>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</si>
  <si>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</si>
  <si>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</si>
  <si>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</si>
  <si>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</si>
  <si>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</si>
  <si>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</si>
  <si>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</si>
  <si>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</si>
  <si>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</si>
  <si>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</si>
  <si>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</si>
  <si>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</si>
  <si>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</si>
  <si>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</si>
  <si>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</si>
  <si>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</si>
  <si>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</si>
  <si>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</si>
  <si>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</si>
  <si>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</si>
  <si>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</si>
  <si>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</si>
  <si>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</si>
  <si>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</si>
  <si>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</si>
  <si>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</si>
  <si>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</si>
  <si>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</si>
  <si>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</si>
  <si>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</si>
  <si>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</si>
  <si>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</si>
  <si>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</si>
  <si>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</si>
  <si>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</si>
  <si>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</si>
  <si>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</si>
  <si>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</si>
  <si>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</si>
  <si>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</si>
  <si>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</si>
  <si>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</si>
  <si>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</si>
  <si>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</si>
  <si>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</si>
  <si>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</si>
  <si>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</si>
  <si>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</si>
  <si>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</si>
  <si>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</si>
  <si>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</si>
  <si>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</si>
  <si>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</si>
  <si>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</si>
  <si>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</si>
  <si>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</si>
  <si>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</si>
  <si>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</si>
  <si>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</si>
  <si>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</si>
  <si>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</si>
  <si>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</si>
  <si>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</si>
  <si>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</si>
  <si>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</si>
  <si>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</si>
  <si>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</si>
  <si>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</si>
  <si>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</si>
  <si>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</si>
  <si>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</si>
  <si>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</si>
  <si>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</si>
  <si>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</si>
  <si>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</si>
  <si>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</si>
  <si>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</si>
  <si>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</si>
  <si>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</si>
  <si>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</si>
  <si>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</si>
  <si>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</si>
  <si>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</si>
  <si>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</si>
  <si>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</si>
  <si>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</si>
  <si>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</si>
  <si>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</si>
  <si>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</si>
  <si>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</si>
  <si>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</si>
  <si>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</si>
  <si>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</si>
  <si>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</si>
  <si>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</si>
  <si>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</si>
  <si>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</si>
  <si>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</si>
  <si>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</si>
  <si>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</si>
  <si>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</si>
  <si>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</si>
  <si>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</si>
  <si>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</si>
  <si>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</si>
  <si>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</si>
  <si>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</si>
  <si>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</si>
  <si>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</si>
  <si>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</si>
  <si>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</si>
  <si>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</si>
  <si>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</si>
  <si>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</si>
  <si>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</si>
  <si>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</si>
  <si>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</si>
  <si>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</si>
  <si>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</si>
  <si>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</si>
  <si>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</si>
  <si>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</si>
  <si>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</si>
  <si>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</si>
  <si>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</si>
  <si>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</si>
  <si>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</si>
  <si>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</si>
  <si>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</si>
  <si>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</si>
  <si>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</si>
  <si>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</si>
  <si>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</si>
  <si>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</si>
  <si>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</si>
  <si>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</si>
  <si>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</si>
  <si>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</si>
  <si>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</si>
  <si>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</si>
  <si>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</si>
  <si>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</si>
  <si>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</si>
  <si>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</si>
  <si>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</si>
  <si>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</si>
  <si>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</si>
  <si>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</si>
  <si>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</si>
  <si>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</si>
  <si>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</si>
  <si>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</si>
  <si>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</si>
  <si>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</si>
  <si>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</si>
  <si>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</si>
  <si>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</si>
  <si>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</si>
  <si>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</si>
  <si>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</si>
  <si>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</si>
  <si>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</si>
  <si>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</si>
  <si>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</si>
  <si>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</si>
  <si>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</si>
  <si>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</si>
  <si>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</si>
  <si>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</si>
  <si>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</si>
  <si>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</si>
  <si>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</si>
  <si>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</si>
  <si>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</si>
  <si>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</si>
  <si>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</si>
  <si>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</si>
  <si>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</si>
  <si>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</si>
  <si>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</si>
  <si>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</si>
  <si>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</si>
  <si>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</si>
  <si>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</si>
  <si>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</si>
  <si>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</si>
  <si>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</si>
  <si>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</si>
  <si>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</si>
  <si>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</si>
  <si>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</si>
  <si>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</si>
  <si>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</si>
  <si>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</si>
  <si>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</si>
  <si>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</si>
  <si>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</si>
  <si>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</si>
  <si>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</si>
  <si>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</si>
  <si>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</si>
  <si>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</si>
  <si>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</si>
  <si>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</si>
  <si>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</si>
  <si>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</si>
  <si>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</si>
  <si>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</si>
  <si>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</si>
  <si>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</si>
  <si>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</si>
  <si>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</si>
  <si>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</si>
  <si>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</si>
  <si>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</si>
  <si>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</si>
  <si>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</si>
  <si>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</si>
  <si>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</si>
  <si>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</si>
  <si>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</si>
  <si>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</si>
  <si>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</si>
  <si>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</si>
  <si>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</si>
  <si>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</si>
  <si>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</si>
  <si>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</si>
  <si>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</si>
  <si>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</si>
  <si>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</si>
  <si>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</si>
  <si>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</si>
  <si>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</si>
  <si>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</si>
  <si>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</si>
  <si>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</si>
  <si>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</si>
  <si>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</si>
  <si>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</si>
  <si>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</si>
  <si>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</si>
  <si>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</si>
  <si>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</si>
  <si>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</si>
  <si>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</si>
  <si>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</si>
  <si>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</si>
  <si>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</si>
  <si>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</si>
  <si>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</si>
  <si>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</si>
  <si>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</si>
  <si>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</si>
  <si>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</si>
  <si>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</si>
  <si>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</si>
  <si>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</si>
  <si>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</si>
  <si>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</si>
  <si>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</si>
  <si>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</si>
  <si>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</si>
  <si>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</si>
  <si>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</si>
  <si>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</si>
  <si>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</si>
  <si>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</si>
  <si>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</si>
  <si>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</si>
  <si>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</si>
  <si>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</si>
  <si>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</si>
  <si>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</si>
  <si>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</si>
  <si>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</si>
  <si>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</si>
  <si>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</si>
  <si>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</si>
  <si>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</si>
  <si>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</si>
  <si>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</si>
  <si>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</si>
  <si>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</si>
  <si>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</si>
  <si>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</si>
  <si>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</si>
  <si>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</si>
  <si>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</si>
  <si>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</si>
  <si>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</si>
  <si>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</si>
  <si>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</si>
  <si>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</si>
  <si>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</si>
  <si>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</si>
  <si>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</si>
  <si>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</si>
  <si>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</si>
  <si>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</si>
  <si>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</si>
  <si>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</si>
  <si>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</si>
  <si>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</si>
  <si>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</si>
  <si>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</si>
  <si>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</si>
  <si>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</si>
  <si>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</si>
  <si>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</si>
  <si>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</si>
  <si>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</si>
  <si>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</si>
  <si>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</si>
  <si>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</si>
  <si>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</si>
  <si>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</si>
  <si>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</si>
  <si>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</si>
  <si>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</si>
  <si>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</si>
  <si>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</si>
  <si>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</si>
  <si>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</si>
  <si>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</si>
  <si>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</si>
  <si>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</si>
  <si>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</si>
  <si>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</si>
  <si>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</si>
  <si>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</si>
  <si>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</si>
  <si>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</si>
  <si>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</si>
  <si>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</si>
  <si>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</si>
  <si>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</si>
  <si>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</si>
  <si>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</si>
  <si>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</si>
  <si>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</si>
  <si>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</si>
  <si>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</si>
  <si>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</si>
  <si>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</si>
  <si>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</si>
  <si>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</si>
  <si>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</si>
  <si>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</si>
  <si>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</si>
  <si>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</si>
  <si>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</si>
  <si>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</si>
  <si>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</si>
  <si>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</si>
  <si>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</si>
  <si>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</si>
  <si>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</si>
  <si>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</si>
  <si>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</si>
  <si>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</si>
  <si>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</si>
  <si>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</si>
  <si>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</si>
  <si>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</si>
  <si>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</si>
  <si>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</si>
  <si>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</si>
  <si>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</si>
  <si>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</si>
  <si>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</si>
  <si>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</si>
  <si>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</si>
  <si>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</si>
  <si>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</si>
  <si>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</si>
  <si>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</si>
  <si>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</si>
  <si>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</si>
  <si>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</si>
  <si>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</si>
  <si>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</si>
  <si>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</si>
  <si>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</si>
  <si>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</si>
  <si>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</si>
  <si>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</si>
  <si>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</si>
  <si>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</si>
  <si>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</si>
  <si>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</si>
  <si>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</si>
  <si>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</si>
  <si>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</si>
  <si>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</si>
  <si>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</si>
  <si>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</si>
  <si>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</si>
  <si>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</si>
  <si>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</si>
  <si>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</si>
  <si>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</si>
  <si>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</si>
  <si>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</si>
  <si>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</si>
  <si>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</si>
  <si>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</si>
  <si>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</si>
  <si>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</si>
  <si>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</si>
  <si>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</si>
  <si>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</si>
  <si>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</si>
  <si>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</si>
  <si>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</si>
  <si>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</si>
  <si>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</si>
  <si>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</si>
  <si>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</si>
  <si>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</si>
  <si>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</si>
  <si>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</si>
  <si>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</si>
  <si>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</si>
  <si>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</si>
  <si>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</si>
  <si>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</si>
  <si>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</si>
  <si>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</si>
  <si>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</si>
  <si>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</si>
  <si>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</si>
  <si>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</si>
  <si>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</si>
  <si>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</si>
  <si>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</si>
  <si>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</si>
  <si>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</si>
  <si>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</si>
  <si>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</si>
  <si>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</si>
  <si>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</si>
  <si>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</si>
  <si>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</si>
  <si>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</si>
  <si>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</si>
  <si>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</si>
  <si>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</si>
  <si>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</si>
  <si>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</si>
  <si>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</si>
  <si>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</si>
  <si>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</si>
  <si>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</si>
  <si>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</si>
  <si>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</si>
  <si>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</si>
  <si>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</si>
  <si>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</si>
  <si>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</si>
  <si>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</si>
  <si>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</si>
  <si>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</si>
  <si>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</si>
  <si>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</si>
  <si>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</si>
  <si>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</si>
  <si>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</si>
  <si>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</si>
  <si>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</si>
  <si>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</si>
  <si>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</si>
  <si>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</si>
  <si>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</si>
  <si>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</si>
  <si>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</si>
  <si>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</si>
  <si>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</si>
  <si>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</si>
  <si>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</si>
  <si>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</si>
  <si>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</si>
  <si>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</si>
  <si>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</si>
  <si>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</si>
  <si>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</si>
  <si>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</si>
  <si>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</si>
  <si>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</si>
  <si>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</si>
  <si>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</si>
  <si>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</si>
  <si>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</si>
  <si>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</si>
  <si>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</si>
  <si>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</si>
  <si>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</si>
  <si>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</si>
  <si>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</si>
  <si>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</si>
  <si>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</si>
  <si>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</si>
  <si>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</si>
  <si>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</si>
  <si>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</si>
  <si>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</si>
  <si>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</si>
  <si>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</si>
  <si>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</si>
  <si>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</si>
  <si>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</si>
  <si>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</si>
  <si>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</si>
  <si>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</si>
  <si>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</si>
  <si>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</si>
  <si>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</si>
  <si>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</si>
  <si>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</si>
  <si>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</si>
  <si>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</si>
  <si>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</si>
  <si>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</si>
  <si>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</si>
  <si>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</si>
  <si>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</si>
  <si>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</si>
  <si>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</si>
  <si>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</si>
  <si>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</si>
  <si>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</si>
  <si>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</si>
  <si>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</si>
  <si>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</si>
  <si>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</si>
  <si>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</si>
  <si>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</si>
  <si>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</si>
  <si>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</si>
  <si>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</si>
  <si>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</si>
  <si>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</si>
  <si>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</si>
  <si>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</si>
  <si>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</si>
  <si>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</si>
  <si>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</si>
  <si>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</si>
  <si>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</si>
  <si>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</si>
  <si>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</si>
  <si>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</si>
  <si>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</si>
  <si>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</si>
  <si>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</si>
  <si>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</si>
  <si>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</si>
  <si>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</si>
  <si>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</si>
  <si>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</si>
  <si>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</si>
  <si>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</si>
  <si>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</si>
  <si>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</si>
  <si>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</si>
  <si>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</si>
  <si>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</si>
  <si>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</si>
  <si>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</si>
  <si>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</si>
  <si>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</si>
  <si>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</si>
  <si>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</si>
  <si>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</si>
  <si>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</si>
  <si>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</si>
  <si>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</si>
  <si>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</si>
  <si>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</si>
  <si>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</si>
  <si>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</si>
  <si>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</si>
  <si>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</si>
  <si>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</si>
  <si>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</si>
  <si>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</si>
  <si>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</si>
  <si>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</si>
  <si>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</si>
  <si>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</si>
  <si>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</si>
  <si>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</si>
  <si>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</si>
  <si>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</si>
  <si>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</si>
  <si>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</si>
  <si>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</si>
  <si>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</si>
  <si>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</si>
  <si>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</si>
  <si>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</si>
  <si>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</si>
  <si>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</si>
  <si>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</si>
  <si>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</si>
  <si>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</si>
  <si>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</si>
  <si>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</si>
  <si>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</si>
  <si>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</si>
  <si>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</si>
  <si>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</si>
  <si>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</si>
  <si>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</si>
  <si>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</si>
  <si>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</si>
  <si>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</si>
  <si>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</si>
  <si>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</si>
  <si>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</si>
  <si>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</si>
  <si>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</si>
  <si>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</si>
  <si>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</si>
  <si>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</si>
  <si>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</si>
  <si>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</si>
  <si>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</si>
  <si>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</si>
  <si>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</si>
  <si>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</si>
  <si>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</si>
  <si>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</si>
  <si>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</si>
  <si>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</si>
  <si>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</si>
  <si>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</si>
  <si>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</si>
  <si>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</si>
  <si>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</si>
  <si>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</si>
  <si>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</si>
  <si>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</si>
  <si>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</si>
  <si>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</si>
  <si>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</si>
  <si>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</si>
  <si>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</si>
  <si>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</si>
  <si>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</si>
  <si>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</si>
  <si>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</si>
  <si>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</si>
  <si>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</si>
  <si>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</si>
  <si>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</si>
  <si>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</si>
  <si>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</si>
  <si>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</si>
  <si>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</si>
  <si>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</si>
  <si>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</si>
  <si>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</si>
  <si>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</si>
  <si>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</si>
  <si>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</si>
  <si>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</si>
  <si>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</si>
  <si>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</si>
  <si>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</si>
  <si>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</si>
  <si>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</si>
  <si>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</si>
  <si>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</si>
  <si>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</si>
  <si>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</si>
  <si>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</si>
  <si>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</si>
  <si>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</si>
  <si>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</si>
  <si>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</si>
  <si>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</si>
  <si>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</si>
  <si>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</si>
  <si>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</si>
  <si>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</si>
  <si>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</si>
  <si>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</si>
  <si>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</si>
  <si>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</si>
  <si>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</si>
  <si>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</si>
  <si>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</si>
  <si>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</si>
  <si>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</si>
  <si>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</si>
  <si>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</si>
  <si>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</si>
  <si>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</si>
  <si>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</si>
  <si>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</si>
  <si>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</si>
  <si>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</si>
  <si>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</si>
  <si>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</si>
  <si>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</si>
  <si>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</si>
  <si>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</si>
  <si>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</si>
  <si>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</si>
  <si>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</si>
  <si>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</si>
  <si>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</si>
  <si>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</si>
  <si>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</si>
  <si>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</si>
  <si>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</si>
  <si>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</si>
  <si>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</si>
  <si>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</si>
  <si>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</si>
  <si>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</si>
  <si>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</si>
  <si>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</si>
  <si>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</si>
  <si>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</si>
  <si>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</si>
  <si>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</si>
  <si>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</si>
  <si>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</si>
  <si>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</si>
  <si>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</si>
  <si>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</si>
  <si>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</si>
  <si>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</si>
  <si>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</si>
  <si>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</si>
  <si>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</si>
  <si>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</si>
  <si>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</si>
  <si>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</si>
  <si>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</si>
  <si>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</si>
  <si>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</si>
  <si>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</si>
  <si>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</si>
  <si>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</si>
  <si>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</si>
  <si>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</si>
  <si>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</si>
  <si>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</si>
  <si>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</si>
  <si>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</si>
  <si>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</si>
  <si>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</si>
  <si>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</si>
  <si>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</si>
  <si>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</si>
  <si>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</si>
  <si>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</si>
  <si>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</si>
  <si>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</si>
  <si>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</si>
  <si>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</si>
  <si>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</si>
  <si>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</si>
  <si>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</si>
  <si>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</si>
  <si>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</si>
  <si>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</si>
  <si>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</si>
  <si>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</si>
  <si>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</si>
  <si>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</si>
  <si>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</si>
  <si>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</si>
  <si>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</si>
  <si>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</si>
  <si>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</si>
  <si>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</si>
  <si>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</si>
  <si>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</si>
  <si>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</si>
  <si>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</si>
  <si>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</si>
  <si>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</si>
  <si>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</si>
  <si>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</si>
  <si>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</si>
  <si>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</si>
  <si>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</si>
  <si>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</si>
  <si>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</si>
  <si>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</si>
  <si>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</si>
  <si>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</si>
  <si>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</si>
  <si>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</si>
  <si>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</si>
  <si>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</si>
  <si>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</si>
  <si>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</si>
  <si>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</si>
  <si>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</si>
  <si>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</si>
  <si>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</si>
  <si>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</si>
  <si>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</si>
  <si>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</si>
  <si>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</si>
  <si>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</si>
  <si>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</si>
  <si>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</si>
  <si>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</si>
  <si>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</si>
  <si>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</si>
  <si>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</si>
  <si>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</si>
  <si>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</si>
  <si>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</si>
  <si>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</si>
  <si>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</si>
  <si>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</si>
  <si>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</si>
  <si>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</si>
  <si>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</si>
  <si>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</si>
  <si>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</si>
  <si>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</si>
  <si>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</si>
  <si>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</si>
  <si>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</si>
  <si>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</si>
  <si>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</si>
  <si>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</si>
  <si>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</si>
  <si>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</si>
  <si>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</si>
  <si>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</si>
  <si>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</si>
  <si>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</si>
  <si>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</si>
  <si>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</si>
  <si>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</si>
  <si>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</si>
  <si>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</si>
  <si>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</si>
  <si>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</si>
  <si>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</si>
  <si>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</si>
  <si>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</si>
  <si>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</si>
  <si>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</si>
  <si>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</si>
  <si>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</si>
  <si>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</si>
  <si>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</si>
  <si>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</si>
  <si>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</si>
  <si>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</si>
  <si>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</si>
  <si>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</si>
  <si>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</si>
  <si>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</si>
  <si>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</si>
  <si>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</si>
  <si>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</si>
  <si>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</si>
  <si>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</si>
  <si>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</si>
  <si>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</si>
  <si>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</si>
  <si>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</si>
  <si>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</si>
  <si>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</si>
  <si>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</si>
  <si>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</si>
  <si>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</si>
  <si>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</si>
  <si>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</si>
  <si>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</si>
  <si>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</si>
  <si>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</si>
  <si>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</si>
  <si>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</si>
  <si>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</si>
  <si>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</si>
  <si>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</si>
  <si>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</si>
  <si>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</si>
  <si>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</si>
  <si>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</si>
  <si>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</si>
  <si>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</si>
  <si>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</si>
  <si>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</si>
  <si>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</si>
  <si>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</si>
  <si>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</si>
  <si>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</si>
  <si>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</si>
  <si>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</si>
  <si>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</si>
  <si>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</si>
  <si>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</si>
  <si>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</si>
  <si>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</si>
  <si>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</si>
  <si>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</si>
  <si>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</si>
  <si>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</si>
  <si>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</si>
  <si>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</si>
  <si>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</si>
  <si>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</si>
  <si>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</si>
  <si>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</si>
  <si>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</si>
  <si>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</si>
  <si>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</si>
  <si>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</si>
  <si>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</si>
  <si>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</si>
  <si>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</si>
  <si>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</si>
  <si>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</si>
  <si>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</si>
  <si>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</si>
  <si>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</si>
  <si>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</si>
  <si>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</si>
  <si>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</si>
  <si>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</si>
  <si>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</si>
  <si>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</si>
  <si>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</si>
  <si>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</si>
  <si>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</si>
  <si>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</si>
  <si>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</si>
  <si>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</si>
  <si>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</si>
  <si>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</si>
  <si>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</si>
  <si>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</si>
  <si>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</si>
  <si>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</si>
  <si>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</si>
  <si>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</si>
  <si>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</si>
  <si>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</si>
  <si>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</si>
  <si>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</si>
  <si>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</si>
  <si>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</si>
  <si>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</si>
  <si>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</si>
  <si>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</si>
  <si>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</si>
  <si>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</si>
  <si>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</si>
  <si>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</si>
  <si>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</si>
  <si>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</si>
  <si>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</si>
  <si>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</si>
  <si>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</si>
  <si>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</si>
  <si>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</si>
  <si>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</si>
  <si>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</si>
  <si>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</si>
  <si>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</si>
  <si>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</si>
  <si>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</si>
  <si>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</si>
  <si>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</si>
  <si>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</si>
  <si>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</si>
  <si>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</si>
  <si>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</si>
  <si>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</si>
  <si>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</si>
  <si>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</si>
  <si>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</si>
  <si>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</si>
  <si>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</si>
  <si>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</si>
  <si>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</si>
  <si>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</si>
  <si>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</si>
  <si>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</si>
  <si>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</si>
  <si>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</si>
  <si>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</si>
  <si>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</si>
  <si>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</si>
  <si>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</si>
  <si>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</si>
  <si>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</si>
  <si>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</si>
  <si>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</si>
  <si>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</si>
  <si>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</si>
  <si>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</si>
  <si>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</si>
  <si>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</si>
  <si>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</si>
  <si>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</si>
  <si>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</si>
  <si>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</si>
  <si>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</si>
  <si>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</si>
  <si>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</si>
  <si>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</si>
  <si>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</si>
  <si>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</si>
  <si>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</si>
  <si>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</si>
  <si>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</si>
  <si>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</si>
  <si>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</si>
  <si>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</si>
  <si>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</si>
  <si>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</si>
  <si>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</si>
  <si>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</si>
  <si>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</si>
  <si>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</si>
  <si>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</si>
  <si>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</si>
  <si>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</si>
  <si>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</si>
  <si>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</si>
  <si>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</si>
  <si>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</si>
  <si>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</si>
  <si>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</si>
  <si>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</si>
  <si>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</si>
  <si>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</si>
  <si>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</si>
  <si>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</si>
  <si>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</si>
  <si>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</si>
  <si>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</si>
  <si>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</si>
  <si>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</si>
  <si>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</si>
  <si>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</si>
  <si>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</si>
  <si>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</si>
  <si>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</si>
  <si>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</si>
  <si>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</si>
  <si>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</si>
  <si>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</si>
  <si>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</si>
  <si>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</si>
  <si>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</si>
  <si>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</si>
  <si>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</si>
  <si>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</si>
  <si>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</si>
  <si>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</si>
  <si>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</si>
  <si>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</si>
  <si>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</si>
  <si>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</si>
  <si>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</si>
  <si>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</si>
  <si>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</si>
  <si>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</si>
  <si>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</si>
  <si>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</si>
  <si>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</si>
  <si>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</si>
  <si>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</si>
  <si>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</si>
  <si>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</si>
  <si>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</si>
  <si>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</si>
  <si>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</si>
  <si>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</si>
  <si>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</si>
  <si>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</si>
  <si>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</si>
  <si>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</si>
  <si>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</si>
  <si>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</si>
  <si>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</si>
  <si>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</si>
  <si>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</si>
  <si>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</si>
  <si>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</si>
  <si>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</si>
  <si>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</si>
  <si>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</si>
  <si>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</si>
  <si>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</si>
  <si>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</si>
  <si>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</si>
  <si>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</si>
  <si>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</si>
  <si>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</si>
  <si>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</si>
  <si>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</si>
  <si>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</si>
  <si>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</si>
  <si>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</si>
  <si>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</si>
  <si>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</si>
  <si>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</si>
  <si>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</si>
  <si>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</si>
  <si>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</si>
  <si>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</si>
  <si>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</si>
  <si>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</si>
  <si>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</si>
  <si>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</si>
  <si>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</si>
  <si>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</si>
  <si>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</si>
  <si>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</si>
  <si>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</si>
  <si>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</si>
  <si>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</si>
  <si>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</si>
  <si>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</si>
  <si>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</si>
  <si>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</si>
  <si>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</si>
  <si>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</si>
  <si>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</si>
  <si>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</si>
  <si>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</si>
  <si>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</si>
  <si>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</si>
  <si>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</si>
  <si>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</si>
  <si>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</si>
  <si>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</si>
  <si>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</si>
  <si>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</si>
  <si>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</si>
  <si>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</si>
  <si>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</si>
  <si>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</si>
  <si>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</si>
  <si>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</si>
  <si>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</si>
  <si>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</si>
  <si>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</si>
  <si>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</si>
  <si>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</si>
  <si>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</si>
  <si>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</si>
  <si>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</si>
  <si>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</si>
  <si>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</si>
  <si>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</si>
  <si>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</si>
  <si>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</si>
  <si>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</si>
  <si>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</si>
  <si>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</si>
  <si>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</si>
  <si>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</si>
  <si>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</si>
  <si>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</si>
  <si>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</si>
  <si>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</si>
  <si>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</si>
  <si>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</si>
  <si>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</si>
  <si>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</si>
  <si>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</si>
  <si>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</si>
  <si>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</si>
  <si>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</si>
  <si>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</si>
  <si>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</si>
  <si>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</si>
  <si>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</si>
  <si>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</si>
  <si>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</si>
  <si>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</si>
  <si>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</si>
  <si>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</si>
  <si>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</si>
  <si>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</si>
  <si>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</si>
  <si>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</si>
  <si>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</si>
  <si>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</si>
  <si>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</si>
  <si>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</si>
  <si>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</si>
  <si>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</si>
  <si>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</si>
  <si>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</si>
  <si>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</si>
  <si>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</si>
  <si>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</si>
  <si>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</si>
  <si>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</si>
  <si>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</si>
  <si>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</si>
  <si>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</si>
  <si>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</si>
  <si>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</si>
  <si>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</si>
  <si>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</si>
  <si>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</si>
  <si>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</si>
  <si>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</si>
  <si>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</si>
  <si>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</si>
  <si>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</si>
  <si>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</si>
  <si>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</si>
  <si>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</si>
  <si>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</si>
  <si>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</si>
  <si>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</si>
  <si>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</si>
  <si>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</si>
  <si>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</si>
  <si>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</si>
  <si>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</si>
  <si>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</si>
  <si>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</si>
  <si>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</si>
  <si>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</si>
  <si>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</si>
  <si>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</si>
  <si>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</si>
  <si>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</si>
  <si>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</si>
  <si>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</si>
  <si>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</si>
  <si>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</si>
  <si>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</si>
  <si>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</si>
  <si>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</si>
  <si>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</si>
  <si>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</si>
  <si>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</si>
  <si>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</si>
  <si>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</si>
  <si>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</si>
  <si>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</si>
  <si>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</si>
  <si>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</si>
  <si>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</si>
  <si>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</si>
  <si>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</si>
  <si>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</si>
  <si>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</si>
  <si>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</si>
  <si>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</si>
  <si>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</si>
  <si>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</si>
  <si>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</si>
  <si>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</si>
  <si>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</si>
  <si>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</si>
  <si>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</si>
  <si>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</si>
  <si>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</si>
  <si>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</si>
  <si>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</si>
  <si>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</si>
  <si>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</si>
  <si>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</si>
  <si>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</si>
  <si>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</si>
  <si>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</si>
  <si>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</si>
  <si>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</si>
  <si>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</si>
  <si>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</si>
  <si>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</si>
  <si>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</si>
  <si>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</si>
  <si>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</si>
  <si>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</si>
  <si>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</si>
  <si>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</si>
  <si>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</si>
  <si>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</si>
  <si>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</si>
  <si>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</si>
  <si>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</si>
  <si>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</si>
  <si>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</si>
  <si>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</si>
  <si>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</si>
  <si>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</si>
  <si>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</si>
  <si>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</si>
  <si>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</si>
  <si>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</si>
  <si>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</si>
  <si>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</si>
  <si>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</si>
  <si>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</si>
  <si>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</si>
  <si>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</si>
  <si>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</si>
  <si>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</si>
  <si>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</si>
  <si>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</si>
  <si>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</si>
  <si>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</si>
  <si>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</si>
  <si>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</si>
  <si>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</si>
  <si>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</si>
  <si>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</si>
  <si>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</si>
  <si>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</si>
  <si>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</si>
  <si>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</si>
  <si>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</si>
  <si>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</si>
  <si>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</si>
  <si>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</si>
  <si>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</si>
  <si>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</si>
  <si>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</si>
  <si>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</si>
  <si>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</si>
  <si>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</si>
  <si>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</si>
  <si>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</si>
  <si>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</si>
  <si>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</si>
  <si>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</si>
  <si>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</si>
  <si>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</si>
  <si>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</si>
  <si>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</si>
  <si>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</si>
  <si>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</si>
  <si>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</si>
  <si>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</si>
  <si>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</si>
  <si>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</si>
  <si>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</si>
  <si>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</si>
  <si>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</si>
  <si>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</si>
  <si>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</si>
  <si>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</si>
  <si>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</si>
  <si>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</si>
  <si>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</si>
  <si>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</si>
  <si>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</si>
  <si>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</si>
  <si>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</si>
  <si>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</si>
  <si>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</si>
  <si>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</si>
  <si>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</si>
  <si>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</si>
  <si>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</si>
  <si>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</si>
  <si>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</si>
  <si>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</si>
  <si>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</si>
  <si>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</si>
  <si>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</si>
  <si>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</si>
  <si>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</si>
  <si>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</si>
  <si>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</si>
  <si>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</si>
  <si>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</si>
  <si>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</si>
  <si>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</si>
  <si>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</si>
  <si>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</si>
  <si>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</si>
  <si>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</si>
  <si>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</si>
  <si>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</si>
  <si>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</si>
  <si>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</si>
  <si>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</si>
  <si>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</si>
  <si>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</si>
  <si>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</si>
  <si>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</si>
  <si>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</si>
  <si>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</si>
  <si>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</si>
  <si>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</si>
  <si>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</si>
  <si>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</si>
  <si>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</si>
  <si>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</si>
  <si>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</si>
  <si>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</si>
  <si>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</si>
  <si>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</si>
  <si>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</si>
  <si>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</si>
  <si>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</si>
  <si>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</si>
  <si>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</si>
  <si>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</si>
  <si>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</si>
  <si>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</si>
  <si>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</si>
  <si>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</si>
  <si>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</si>
  <si>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</si>
  <si>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</si>
  <si>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</si>
  <si>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</si>
  <si>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</si>
  <si>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</si>
  <si>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</si>
  <si>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</si>
  <si>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</si>
  <si>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</si>
  <si>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</si>
  <si>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</si>
  <si>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</si>
  <si>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</si>
  <si>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</si>
  <si>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</si>
  <si>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</si>
  <si>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</si>
  <si>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</si>
  <si>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</si>
  <si>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</si>
  <si>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</si>
  <si>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</si>
  <si>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</si>
  <si>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</si>
  <si>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</si>
  <si>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</si>
  <si>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</si>
  <si>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</si>
  <si>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</si>
  <si>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</si>
  <si>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</si>
  <si>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</si>
  <si>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</si>
  <si>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</si>
  <si>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</si>
  <si>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</si>
  <si>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</si>
  <si>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</si>
  <si>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</si>
  <si>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</si>
  <si>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</si>
  <si>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</si>
  <si>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</si>
  <si>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</si>
  <si>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</si>
  <si>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</si>
  <si>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</si>
  <si>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</si>
  <si>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</si>
  <si>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</si>
  <si>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</si>
  <si>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</si>
  <si>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</si>
  <si>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</si>
  <si>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</si>
  <si>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</si>
  <si>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</si>
  <si>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</si>
  <si>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</si>
  <si>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</si>
  <si>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</si>
  <si>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</si>
  <si>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</si>
  <si>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</si>
  <si>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</si>
  <si>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</si>
  <si>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</si>
  <si>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</si>
  <si>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</si>
  <si>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</si>
  <si>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</si>
  <si>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</si>
  <si>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</si>
  <si>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</si>
  <si>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</si>
  <si>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</si>
  <si>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</si>
  <si>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</si>
  <si>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</si>
  <si>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</si>
  <si>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</si>
  <si>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</si>
  <si>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</si>
  <si>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</si>
  <si>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</si>
  <si>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</si>
  <si>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</si>
  <si>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</si>
  <si>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</si>
  <si>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</si>
  <si>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</si>
  <si>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</si>
  <si>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</si>
  <si>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</si>
  <si>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</si>
  <si>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</si>
  <si>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</si>
  <si>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</si>
  <si>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</si>
  <si>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</si>
  <si>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</si>
  <si>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</si>
  <si>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</si>
  <si>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</si>
  <si>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</si>
  <si>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</si>
  <si>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</si>
  <si>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</si>
  <si>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</si>
  <si>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</si>
  <si>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</si>
  <si>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</si>
  <si>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</si>
  <si>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</si>
  <si>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</si>
  <si>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</si>
  <si>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</si>
  <si>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</si>
  <si>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</si>
  <si>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</si>
  <si>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</si>
  <si>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</si>
  <si>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</si>
  <si>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</si>
  <si>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</si>
  <si>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</si>
  <si>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</si>
  <si>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</si>
  <si>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</si>
  <si>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</si>
  <si>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</si>
  <si>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</si>
  <si>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</si>
  <si>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</si>
  <si>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</si>
  <si>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</si>
  <si>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</si>
  <si>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</si>
  <si>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</si>
  <si>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</si>
  <si>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</si>
  <si>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</si>
  <si>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</si>
  <si>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</si>
  <si>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</si>
  <si>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</si>
  <si>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</si>
  <si>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</si>
  <si>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</si>
  <si>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</si>
  <si>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</si>
  <si>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</si>
  <si>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</si>
  <si>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</si>
  <si>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</si>
  <si>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</si>
  <si>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</si>
  <si>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</si>
  <si>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</si>
  <si>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</si>
  <si>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</si>
  <si>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</si>
  <si>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</si>
  <si>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</si>
  <si>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</si>
  <si>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</si>
  <si>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</si>
  <si>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</si>
  <si>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</si>
  <si>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</si>
  <si>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</si>
  <si>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</si>
  <si>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</si>
  <si>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</si>
  <si>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</si>
  <si>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</si>
  <si>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</si>
  <si>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</si>
  <si>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</si>
  <si>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</si>
  <si>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</si>
  <si>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</si>
  <si>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</si>
  <si>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</si>
  <si>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</si>
  <si>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</si>
  <si>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</si>
  <si>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</si>
  <si>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</si>
  <si>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</si>
  <si>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</si>
  <si>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</si>
  <si>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</si>
  <si>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</si>
  <si>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</si>
  <si>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</si>
  <si>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</si>
  <si>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</si>
  <si>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</si>
  <si>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</si>
  <si>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</si>
  <si>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</si>
  <si>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</si>
  <si>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</si>
  <si>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</si>
  <si>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</si>
  <si>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</si>
  <si>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</si>
  <si>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</si>
  <si>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</si>
  <si>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</si>
  <si>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</si>
  <si>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</si>
  <si>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</si>
  <si>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</si>
  <si>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</si>
  <si>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</si>
  <si>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</si>
  <si>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</si>
  <si>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</si>
  <si>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</si>
  <si>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</si>
  <si>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</si>
  <si>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</si>
  <si>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</si>
  <si>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</si>
  <si>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</si>
  <si>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</si>
  <si>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</si>
  <si>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</si>
  <si>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</si>
  <si>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</si>
  <si>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</si>
  <si>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</si>
  <si>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</si>
  <si>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</si>
  <si>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</si>
  <si>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</si>
  <si>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</si>
  <si>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</si>
  <si>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</si>
  <si>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</si>
  <si>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</si>
  <si>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</si>
  <si>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</si>
  <si>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</si>
  <si>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</si>
  <si>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</si>
  <si>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</si>
  <si>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</si>
  <si>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</si>
  <si>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</si>
  <si>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</si>
  <si>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</si>
  <si>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</si>
  <si>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</si>
  <si>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</si>
  <si>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</si>
  <si>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</si>
  <si>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</si>
  <si>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</si>
  <si>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</si>
  <si>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</si>
  <si>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</si>
  <si>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</si>
  <si>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</si>
  <si>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</si>
  <si>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</si>
  <si>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</si>
  <si>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</si>
  <si>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</si>
  <si>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</si>
  <si>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</si>
  <si>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</si>
  <si>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</si>
  <si>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</si>
  <si>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</si>
  <si>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</si>
  <si>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</si>
  <si>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</si>
  <si>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</si>
  <si>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</si>
  <si>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</si>
  <si>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</si>
  <si>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</si>
  <si>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</si>
  <si>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</si>
  <si>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</si>
  <si>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</si>
  <si>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</si>
  <si>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</si>
  <si>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</si>
  <si>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</si>
  <si>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</si>
  <si>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</si>
  <si>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</si>
  <si>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</si>
  <si>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</si>
  <si>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</si>
  <si>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</si>
  <si>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</si>
  <si>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</si>
  <si>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</si>
  <si>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</si>
  <si>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</si>
  <si>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</si>
  <si>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</si>
  <si>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</si>
  <si>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</si>
  <si>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</si>
  <si>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</si>
  <si>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</si>
  <si>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</si>
  <si>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</si>
  <si>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</si>
  <si>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</si>
  <si>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</si>
  <si>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</si>
  <si>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</si>
  <si>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</si>
  <si>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</si>
  <si>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</si>
  <si>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</si>
  <si>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</si>
  <si>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</si>
  <si>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</si>
  <si>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</si>
  <si>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</si>
  <si>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</si>
  <si>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</si>
  <si>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</si>
  <si>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</si>
  <si>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</si>
  <si>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</si>
  <si>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</si>
  <si>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</si>
  <si>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</si>
  <si>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</si>
  <si>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</si>
  <si>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</si>
  <si>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</si>
  <si>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</si>
  <si>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</si>
  <si>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</si>
  <si>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</si>
  <si>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</si>
  <si>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</si>
  <si>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</si>
  <si>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</si>
  <si>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</si>
  <si>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</si>
  <si>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</si>
  <si>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</si>
  <si>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</si>
  <si>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</si>
  <si>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</si>
  <si>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</si>
  <si>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</si>
  <si>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</si>
  <si>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</si>
  <si>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</si>
  <si>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</si>
  <si>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</si>
  <si>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</si>
  <si>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</si>
  <si>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</si>
  <si>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</si>
  <si>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</si>
  <si>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</si>
  <si>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</si>
  <si>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</si>
  <si>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</si>
  <si>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</si>
  <si>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</si>
  <si>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</si>
  <si>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</si>
  <si>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</si>
  <si>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</si>
  <si>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</si>
  <si>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</si>
  <si>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</si>
  <si>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</si>
  <si>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</si>
  <si>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</si>
  <si>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</si>
  <si>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</si>
  <si>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</si>
  <si>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</si>
  <si>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</si>
  <si>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</si>
  <si>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</si>
  <si>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</si>
  <si>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</si>
  <si>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</si>
  <si>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</si>
  <si>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</si>
  <si>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</si>
  <si>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</si>
  <si>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</si>
  <si>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</si>
  <si>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</si>
  <si>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</si>
  <si>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</si>
  <si>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</si>
  <si>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</si>
  <si>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</si>
  <si>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</si>
  <si>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</si>
  <si>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</si>
  <si>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</si>
  <si>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</si>
  <si>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</si>
  <si>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</si>
  <si>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</si>
  <si>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</si>
  <si>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</si>
  <si>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</si>
  <si>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</si>
  <si>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</si>
  <si>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</si>
  <si>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</si>
  <si>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</si>
  <si>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</si>
  <si>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</si>
  <si>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</si>
  <si>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</si>
  <si>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</si>
  <si>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</si>
  <si>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</si>
  <si>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</si>
  <si>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</si>
  <si>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</si>
  <si>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</si>
  <si>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</si>
  <si>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</si>
  <si>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</si>
  <si>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</si>
  <si>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</si>
  <si>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</si>
  <si>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</si>
  <si>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</si>
  <si>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</si>
  <si>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</si>
  <si>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</si>
  <si>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</si>
  <si>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</si>
  <si>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</si>
  <si>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</si>
  <si>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</si>
  <si>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</si>
  <si>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</si>
  <si>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</si>
  <si>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</si>
  <si>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</si>
  <si>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</si>
  <si>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</si>
  <si>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</si>
  <si>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</si>
  <si>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</si>
  <si>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</si>
  <si>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</si>
  <si>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</si>
  <si>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</si>
  <si>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</si>
  <si>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</si>
  <si>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</si>
  <si>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</si>
  <si>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</si>
  <si>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</si>
  <si>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</si>
  <si>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</si>
  <si>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</si>
  <si>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</si>
  <si>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</si>
  <si>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</si>
  <si>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</si>
  <si>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</si>
  <si>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</si>
  <si>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</si>
  <si>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</si>
  <si>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</si>
  <si>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</si>
  <si>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</si>
  <si>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</si>
  <si>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</si>
  <si>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</si>
  <si>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</si>
  <si>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</si>
  <si>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</si>
  <si>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</si>
  <si>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</si>
  <si>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</si>
  <si>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</si>
  <si>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</si>
  <si>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</si>
  <si>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</si>
  <si>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</si>
  <si>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</si>
  <si>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</si>
  <si>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</si>
  <si>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</si>
  <si>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</si>
  <si>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</si>
  <si>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</si>
  <si>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</si>
  <si>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</si>
  <si>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</si>
  <si>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</si>
  <si>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</si>
  <si>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</si>
  <si>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</si>
  <si>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</si>
  <si>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</si>
  <si>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</si>
  <si>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</si>
  <si>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</si>
  <si>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</si>
  <si>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</si>
  <si>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</si>
  <si>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</si>
  <si>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</si>
  <si>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</si>
  <si>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</si>
  <si>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</si>
  <si>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</si>
  <si>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</si>
  <si>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</si>
  <si>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</si>
  <si>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</si>
  <si>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</si>
  <si>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</si>
  <si>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</si>
  <si>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</si>
  <si>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</si>
  <si>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</si>
  <si>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</si>
  <si>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</si>
  <si>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</si>
  <si>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</si>
  <si>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</si>
  <si>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</si>
  <si>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</si>
  <si>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</si>
  <si>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</si>
  <si>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</si>
  <si>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</si>
  <si>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</si>
  <si>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</si>
  <si>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</si>
  <si>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</si>
  <si>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</si>
  <si>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</si>
  <si>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</si>
  <si>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</si>
  <si>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</si>
  <si>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</si>
  <si>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</si>
  <si>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</si>
  <si>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</si>
  <si>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</si>
  <si>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</si>
  <si>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</si>
  <si>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</si>
  <si>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</si>
  <si>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</si>
  <si>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</si>
  <si>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</si>
  <si>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</si>
  <si>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</si>
  <si>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</si>
  <si>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</si>
  <si>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</si>
  <si>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</si>
  <si>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</si>
  <si>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</si>
  <si>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</si>
  <si>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</si>
  <si>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</si>
  <si>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</si>
  <si>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</si>
  <si>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</si>
  <si>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</si>
  <si>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</si>
  <si>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</si>
  <si>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</si>
  <si>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</si>
  <si>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</si>
  <si>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</si>
  <si>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</si>
  <si>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</si>
  <si>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</si>
  <si>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</si>
  <si>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</si>
  <si>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</si>
  <si>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</si>
  <si>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</si>
  <si>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</si>
  <si>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</si>
  <si>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</si>
  <si>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</si>
  <si>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</si>
  <si>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</si>
  <si>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</si>
  <si>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</si>
  <si>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</si>
  <si>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</si>
  <si>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</si>
  <si>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</si>
  <si>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</si>
  <si>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</si>
  <si>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</si>
  <si>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</si>
  <si>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</si>
  <si>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</si>
  <si>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</si>
  <si>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</si>
  <si>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</si>
  <si>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</si>
  <si>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</si>
  <si>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</si>
  <si>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</si>
  <si>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</si>
  <si>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</si>
  <si>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</si>
  <si>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</si>
  <si>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</si>
  <si>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</si>
  <si>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</si>
  <si>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</si>
  <si>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</si>
  <si>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</si>
  <si>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</si>
  <si>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</si>
  <si>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</si>
  <si>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</si>
  <si>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</si>
  <si>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</si>
  <si>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</si>
  <si>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</si>
  <si>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</si>
  <si>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</si>
  <si>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</si>
  <si>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</si>
  <si>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</si>
  <si>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</si>
  <si>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</si>
  <si>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</si>
  <si>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</si>
  <si>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</si>
  <si>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</si>
  <si>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</si>
  <si>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</si>
  <si>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</si>
  <si>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</si>
  <si>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</si>
  <si>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</si>
  <si>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</si>
  <si>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</si>
  <si>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</si>
  <si>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</si>
  <si>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</si>
  <si>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</si>
  <si>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</si>
  <si>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</si>
  <si>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</si>
  <si>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</si>
  <si>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</si>
  <si>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</si>
  <si>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</si>
  <si>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</si>
  <si>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</si>
  <si>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</si>
  <si>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</si>
  <si>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</si>
  <si>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</si>
  <si>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</si>
  <si>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</si>
  <si>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</si>
  <si>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</si>
  <si>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</si>
  <si>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</si>
  <si>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</si>
  <si>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</si>
  <si>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</si>
  <si>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</si>
  <si>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</si>
  <si>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</si>
  <si>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</si>
  <si>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</si>
  <si>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</si>
  <si>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</si>
  <si>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</si>
  <si>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</si>
  <si>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</si>
  <si>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</si>
  <si>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</si>
  <si>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</si>
  <si>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</si>
  <si>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</si>
  <si>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</si>
  <si>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</si>
  <si>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</si>
  <si>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</si>
  <si>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</si>
  <si>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</si>
  <si>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</si>
  <si>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</si>
  <si>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</si>
  <si>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</si>
  <si>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</si>
  <si>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</si>
  <si>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</si>
  <si>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</si>
  <si>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</si>
  <si>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</si>
  <si>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</si>
  <si>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</si>
  <si>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</si>
  <si>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</si>
  <si>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</si>
  <si>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</si>
  <si>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</si>
  <si>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</si>
  <si>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</si>
  <si>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</si>
  <si>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</si>
  <si>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</si>
  <si>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</si>
  <si>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</si>
  <si>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</si>
  <si>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</si>
  <si>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</si>
  <si>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</si>
  <si>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</si>
  <si>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</si>
  <si>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</si>
  <si>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</si>
  <si>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</si>
  <si>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</si>
  <si>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</si>
  <si>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</si>
  <si>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</si>
  <si>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</si>
  <si>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</si>
  <si>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</si>
  <si>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</si>
  <si>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</si>
  <si>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</si>
  <si>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</si>
  <si>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</si>
  <si>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</si>
  <si>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</si>
  <si>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</si>
  <si>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</si>
  <si>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</si>
  <si>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</si>
  <si>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</si>
  <si>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</si>
  <si>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</si>
  <si>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</si>
  <si>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</si>
  <si>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</si>
  <si>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</si>
  <si>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</si>
  <si>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</si>
  <si>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</si>
  <si>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</si>
  <si>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</si>
  <si>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</si>
  <si>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</si>
  <si>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</si>
  <si>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</si>
  <si>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</si>
  <si>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</si>
  <si>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</si>
  <si>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</si>
  <si>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</si>
  <si>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</si>
  <si>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</si>
  <si>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</si>
  <si>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</si>
  <si>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</si>
  <si>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</si>
  <si>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</si>
  <si>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</si>
  <si>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</si>
  <si>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</si>
  <si>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</si>
  <si>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</si>
  <si>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</si>
  <si>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</si>
  <si>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</si>
  <si>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</si>
  <si>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</si>
  <si>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</si>
  <si>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</si>
  <si>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</si>
  <si>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</si>
  <si>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</si>
  <si>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</si>
  <si>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</si>
  <si>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</si>
  <si>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</si>
  <si>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</si>
  <si>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</si>
  <si>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</si>
  <si>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</si>
  <si>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</si>
  <si>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</si>
  <si>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</si>
  <si>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</si>
  <si>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</si>
  <si>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</si>
  <si>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</si>
  <si>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</si>
  <si>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</si>
  <si>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</si>
  <si>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</si>
  <si>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</si>
  <si>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</si>
  <si>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</si>
  <si>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</si>
  <si>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</si>
  <si>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</si>
  <si>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</si>
  <si>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</si>
  <si>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</si>
  <si>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</si>
  <si>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</si>
  <si>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</si>
  <si>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</si>
  <si>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</si>
  <si>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</si>
  <si>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</si>
  <si>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</si>
  <si>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</si>
  <si>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</si>
  <si>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</si>
  <si>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</si>
  <si>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</si>
  <si>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</si>
  <si>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</si>
  <si>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</si>
  <si>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</si>
  <si>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</si>
  <si>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</si>
  <si>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</si>
  <si>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</si>
  <si>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</si>
  <si>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</si>
  <si>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</si>
  <si>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</si>
  <si>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</si>
  <si>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</si>
  <si>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</si>
  <si>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</si>
  <si>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</si>
  <si>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</si>
  <si>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</si>
  <si>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</si>
  <si>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</si>
  <si>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</si>
  <si>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</si>
  <si>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</si>
  <si>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</si>
  <si>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</si>
  <si>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</si>
  <si>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</si>
  <si>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</si>
  <si>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</si>
  <si>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</si>
  <si>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</si>
  <si>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</si>
  <si>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</si>
  <si>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</si>
  <si>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</si>
  <si>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</si>
  <si>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</si>
  <si>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</si>
  <si>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</si>
  <si>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</si>
  <si>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</si>
  <si>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</si>
  <si>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</si>
  <si>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</si>
  <si>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</si>
  <si>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</si>
  <si>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</si>
  <si>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</si>
  <si>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</si>
  <si>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</si>
  <si>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</si>
  <si>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</si>
  <si>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</si>
  <si>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</si>
  <si>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</si>
  <si>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</si>
  <si>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</si>
  <si>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</si>
  <si>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</si>
  <si>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</si>
  <si>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</si>
  <si>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</si>
  <si>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</si>
  <si>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</si>
  <si>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</si>
  <si>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</si>
  <si>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</si>
  <si>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</si>
  <si>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</si>
  <si>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</si>
  <si>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</si>
  <si>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</si>
  <si>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</si>
  <si>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</si>
  <si>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</si>
  <si>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</si>
  <si>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</si>
  <si>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</si>
  <si>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</si>
  <si>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</si>
  <si>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</si>
  <si>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</si>
  <si>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</si>
  <si>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</si>
  <si>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</si>
  <si>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</si>
  <si>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</si>
  <si>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</si>
  <si>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</si>
  <si>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</si>
  <si>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</si>
  <si>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</si>
  <si>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</si>
  <si>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</si>
  <si>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</si>
  <si>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</si>
  <si>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</si>
  <si>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</si>
  <si>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</si>
  <si>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</si>
  <si>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</si>
  <si>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</si>
  <si>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</si>
  <si>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</si>
  <si>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</si>
  <si>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</si>
  <si>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</si>
  <si>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</si>
  <si>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</si>
  <si>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</si>
  <si>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</si>
  <si>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</si>
  <si>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</si>
  <si>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</si>
  <si>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</si>
  <si>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</si>
  <si>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</si>
  <si>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</si>
  <si>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</si>
  <si>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</si>
  <si>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</si>
  <si>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</si>
  <si>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</si>
  <si>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</si>
  <si>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</si>
  <si>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</si>
  <si>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</si>
  <si>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</si>
  <si>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</si>
  <si>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</si>
  <si>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</si>
  <si>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</si>
  <si>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</si>
  <si>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</si>
  <si>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</si>
  <si>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</si>
  <si>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</si>
  <si>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</si>
  <si>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</si>
  <si>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</si>
  <si>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</si>
  <si>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</si>
  <si>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</si>
  <si>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</si>
  <si>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</si>
  <si>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</si>
  <si>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</si>
  <si>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</si>
  <si>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</si>
  <si>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</si>
  <si>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</si>
  <si>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</si>
  <si>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</si>
  <si>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</si>
  <si>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</si>
  <si>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</si>
  <si>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</si>
  <si>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</si>
  <si>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</si>
  <si>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</si>
  <si>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</si>
  <si>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</si>
  <si>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</si>
  <si>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</si>
  <si>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</si>
  <si>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</si>
  <si>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</si>
  <si>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</si>
  <si>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</si>
  <si>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</si>
  <si>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</si>
  <si>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</si>
  <si>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</si>
  <si>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</si>
  <si>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</si>
  <si>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</si>
  <si>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</si>
  <si>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</si>
  <si>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</si>
  <si>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</si>
  <si>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</si>
  <si>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</si>
  <si>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</si>
  <si>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</si>
  <si>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</si>
  <si>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</si>
  <si>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</si>
  <si>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</si>
  <si>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</si>
  <si>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</si>
  <si>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</si>
  <si>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</si>
  <si>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</si>
  <si>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</si>
  <si>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</si>
  <si>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</si>
  <si>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</si>
  <si>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</si>
  <si>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</si>
  <si>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</si>
  <si>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</si>
  <si>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</si>
  <si>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</si>
  <si>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</si>
  <si>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</si>
  <si>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</si>
  <si>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</si>
  <si>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</si>
  <si>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</si>
  <si>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</si>
  <si>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</si>
  <si>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</si>
  <si>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</si>
  <si>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</si>
  <si>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</si>
  <si>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</si>
  <si>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</si>
  <si>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</si>
  <si>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</si>
  <si>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</si>
  <si>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</si>
  <si>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</si>
  <si>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</si>
  <si>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</si>
  <si>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</si>
  <si>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</si>
  <si>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</si>
  <si>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</si>
  <si>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</si>
  <si>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</si>
  <si>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</si>
  <si>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</si>
  <si>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</si>
  <si>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</si>
  <si>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</si>
  <si>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</si>
  <si>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</si>
  <si>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</si>
  <si>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</si>
  <si>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</si>
  <si>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</si>
  <si>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</si>
  <si>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</si>
  <si>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</si>
  <si>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</si>
  <si>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</si>
  <si>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</si>
  <si>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</si>
  <si>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</si>
  <si>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</si>
  <si>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</si>
  <si>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</si>
  <si>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</si>
  <si>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</si>
  <si>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</si>
  <si>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</si>
  <si>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</si>
  <si>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</si>
  <si>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</si>
  <si>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</si>
  <si>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</si>
  <si>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</si>
  <si>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</si>
  <si>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</si>
  <si>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</si>
  <si>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</si>
  <si>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</si>
  <si>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</si>
  <si>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</si>
  <si>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</si>
  <si>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</si>
  <si>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</si>
  <si>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</si>
  <si>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</si>
  <si>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</si>
  <si>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</si>
  <si>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</si>
  <si>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</si>
  <si>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</si>
  <si>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</si>
  <si>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</si>
  <si>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</si>
  <si>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</si>
  <si>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</si>
  <si>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</si>
  <si>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</si>
  <si>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</si>
  <si>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</si>
  <si>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</si>
  <si>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</si>
  <si>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</si>
  <si>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</si>
  <si>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</si>
  <si>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</si>
  <si>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</si>
  <si>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</si>
  <si>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</si>
  <si>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</si>
  <si>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</si>
  <si>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</si>
  <si>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</si>
  <si>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</si>
  <si>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</si>
  <si>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</si>
  <si>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</si>
  <si>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</si>
  <si>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</si>
  <si>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</si>
  <si>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</si>
  <si>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</si>
  <si>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</si>
  <si>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</si>
  <si>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</si>
  <si>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</si>
  <si>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</si>
  <si>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</si>
  <si>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</si>
  <si>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</si>
  <si>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</si>
  <si>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</si>
  <si>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</si>
  <si>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</si>
  <si>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</si>
  <si>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</si>
  <si>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</si>
  <si>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</si>
  <si>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</si>
  <si>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</si>
  <si>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</si>
  <si>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</si>
  <si>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</si>
  <si>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</si>
  <si>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</si>
  <si>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</si>
  <si>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</si>
  <si>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</si>
  <si>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</si>
  <si>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</si>
  <si>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</si>
  <si>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</si>
  <si>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</si>
  <si>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</si>
  <si>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</si>
  <si>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</si>
  <si>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</si>
  <si>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</si>
  <si>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</si>
  <si>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</si>
  <si>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</si>
  <si>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</si>
  <si>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</si>
  <si>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</si>
  <si>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</si>
  <si>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</si>
  <si>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</si>
  <si>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</si>
  <si>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</si>
  <si>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</si>
  <si>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</si>
  <si>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</si>
  <si>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</si>
  <si>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</si>
  <si>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</si>
  <si>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</si>
  <si>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</si>
  <si>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</si>
  <si>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</si>
  <si>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</si>
  <si>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</si>
  <si>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</si>
  <si>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</si>
  <si>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</si>
  <si>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</si>
  <si>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</si>
  <si>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</si>
  <si>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</si>
  <si>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</si>
  <si>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</si>
  <si>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</si>
  <si>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</si>
  <si>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</si>
  <si>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</si>
  <si>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</si>
  <si>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</si>
  <si>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</si>
  <si>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</si>
  <si>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</si>
  <si>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</si>
  <si>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</si>
  <si>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</si>
  <si>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</si>
  <si>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</si>
  <si>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</si>
  <si>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</si>
  <si>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</si>
  <si>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</si>
  <si>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</si>
  <si>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</si>
  <si>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</si>
  <si>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</si>
  <si>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</si>
  <si>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</si>
  <si>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</si>
  <si>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</si>
  <si>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</si>
  <si>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</si>
  <si>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</si>
  <si>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</si>
  <si>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</si>
  <si>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</si>
  <si>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</si>
  <si>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</si>
  <si>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</si>
  <si>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</si>
  <si>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</si>
  <si>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</si>
  <si>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</si>
  <si>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</si>
  <si>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</si>
  <si>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</si>
  <si>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</si>
  <si>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</si>
  <si>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</si>
  <si>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</si>
  <si>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</si>
  <si>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</si>
  <si>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</si>
  <si>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</si>
  <si>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</si>
  <si>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</si>
  <si>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</si>
  <si>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</si>
  <si>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</si>
  <si>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</si>
  <si>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</si>
  <si>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</si>
  <si>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</si>
  <si>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</si>
  <si>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</si>
  <si>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</si>
  <si>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</si>
  <si>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</si>
  <si>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</si>
  <si>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</si>
  <si>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</si>
  <si>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</si>
  <si>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</si>
  <si>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</si>
  <si>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</si>
  <si>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</si>
  <si>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</si>
  <si>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</si>
  <si>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</si>
  <si>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</si>
  <si>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</si>
  <si>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</si>
  <si>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</si>
  <si>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</si>
  <si>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</si>
  <si>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</si>
  <si>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</si>
  <si>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</si>
  <si>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</si>
  <si>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</si>
  <si>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</si>
  <si>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</si>
  <si>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</si>
  <si>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</si>
  <si>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</si>
  <si>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</si>
  <si>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</si>
  <si>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</si>
  <si>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</si>
  <si>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</si>
  <si>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</si>
  <si>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</si>
  <si>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</si>
  <si>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</si>
  <si>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</si>
  <si>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</si>
  <si>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</si>
  <si>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</si>
  <si>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</si>
  <si>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</si>
  <si>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</si>
  <si>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</si>
  <si>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</si>
  <si>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</si>
  <si>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</si>
  <si>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</si>
  <si>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</si>
  <si>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</si>
  <si>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</si>
  <si>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</si>
  <si>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</si>
  <si>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</si>
  <si>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</si>
  <si>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</si>
  <si>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</si>
  <si>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</si>
  <si>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</si>
  <si>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</si>
  <si>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</si>
  <si>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</si>
  <si>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</si>
  <si>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</si>
  <si>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</si>
  <si>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</si>
  <si>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</si>
  <si>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</si>
  <si>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</si>
  <si>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</si>
  <si>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</si>
  <si>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</si>
  <si>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</si>
  <si>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</si>
  <si>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</si>
  <si>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</si>
  <si>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</si>
  <si>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</si>
  <si>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</si>
  <si>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</si>
  <si>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</si>
  <si>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</si>
  <si>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</si>
  <si>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</si>
  <si>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</si>
  <si>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</si>
  <si>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</si>
  <si>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</si>
  <si>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</si>
  <si>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</si>
  <si>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</si>
  <si>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</si>
  <si>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</si>
  <si>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</si>
  <si>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</si>
  <si>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</si>
  <si>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</si>
  <si>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</si>
  <si>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</si>
  <si>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</si>
  <si>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</si>
  <si>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</si>
  <si>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</si>
  <si>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</si>
  <si>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</si>
  <si>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</si>
  <si>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</si>
  <si>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</si>
  <si>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</si>
  <si>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</si>
  <si>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</si>
  <si>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</si>
  <si>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</si>
  <si>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</si>
  <si>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</si>
  <si>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</si>
  <si>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</si>
  <si>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</si>
  <si>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</si>
  <si>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</si>
  <si>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</si>
  <si>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</si>
  <si>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</si>
  <si>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</si>
  <si>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</si>
  <si>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</si>
  <si>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</si>
  <si>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</si>
  <si>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</si>
  <si>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</si>
  <si>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</si>
  <si>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</si>
  <si>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</si>
  <si>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</si>
  <si>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</si>
  <si>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</si>
  <si>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</si>
  <si>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</si>
  <si>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</si>
  <si>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</si>
  <si>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</si>
  <si>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</si>
  <si>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</si>
  <si>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</si>
  <si>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</si>
  <si>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</si>
  <si>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</si>
  <si>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</si>
  <si>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</si>
  <si>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</si>
  <si>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</si>
  <si>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</si>
  <si>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</si>
  <si>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</si>
  <si>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</si>
  <si>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</si>
  <si>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</si>
  <si>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</si>
  <si>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</si>
  <si>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</si>
  <si>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</si>
  <si>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</si>
  <si>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</si>
  <si>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</si>
  <si>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</si>
  <si>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</si>
  <si>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</si>
  <si>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</si>
  <si>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</si>
  <si>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</si>
  <si>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</si>
  <si>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</si>
  <si>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</si>
  <si>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</si>
  <si>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</si>
  <si>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</si>
  <si>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</si>
  <si>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</si>
  <si>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</si>
  <si>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</si>
  <si>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</si>
  <si>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</si>
  <si>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</si>
  <si>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</si>
  <si>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</si>
  <si>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</si>
  <si>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</si>
  <si>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</si>
  <si>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</si>
  <si>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</si>
  <si>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</si>
  <si>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</si>
  <si>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</si>
  <si>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</si>
  <si>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</si>
  <si>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</si>
  <si>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</si>
  <si>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</si>
  <si>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</si>
  <si>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</si>
  <si>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</si>
  <si>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</si>
  <si>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</si>
  <si>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</si>
  <si>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</si>
  <si>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</si>
  <si>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</si>
  <si>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</si>
  <si>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</si>
  <si>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</si>
  <si>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</si>
  <si>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</si>
  <si>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</si>
  <si>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</si>
  <si>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</si>
  <si>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</si>
  <si>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</si>
  <si>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</si>
  <si>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</si>
  <si>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</si>
  <si>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</si>
  <si>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</si>
  <si>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</si>
  <si>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</si>
  <si>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</si>
  <si>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</si>
  <si>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</si>
  <si>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</si>
  <si>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</si>
  <si>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</si>
  <si>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</si>
  <si>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</si>
  <si>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</si>
  <si>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</si>
  <si>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</si>
  <si>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</si>
  <si>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</si>
  <si>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</si>
  <si>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</si>
  <si>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</si>
  <si>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</si>
  <si>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</si>
  <si>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</si>
  <si>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</si>
  <si>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</si>
  <si>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</si>
  <si>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</si>
  <si>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</si>
  <si>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</si>
  <si>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</si>
  <si>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</si>
  <si>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</si>
  <si>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</si>
  <si>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</si>
  <si>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</si>
  <si>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</si>
  <si>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</si>
  <si>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</si>
  <si>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</si>
  <si>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</si>
  <si>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</si>
  <si>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</si>
  <si>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</si>
  <si>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</si>
  <si>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</si>
  <si>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</si>
  <si>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</si>
  <si>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</si>
  <si>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</si>
  <si>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</si>
  <si>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</si>
  <si>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</si>
  <si>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</si>
  <si>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</si>
  <si>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</si>
  <si>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</si>
  <si>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</si>
  <si>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</si>
  <si>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</si>
  <si>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</si>
  <si>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</si>
  <si>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</si>
  <si>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</si>
  <si>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</si>
  <si>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</si>
  <si>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</si>
  <si>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</si>
  <si>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</si>
  <si>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</si>
  <si>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</si>
  <si>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</si>
  <si>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</si>
  <si>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</si>
  <si>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</si>
  <si>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</si>
  <si>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</si>
  <si>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</si>
  <si>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</si>
  <si>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</si>
  <si>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</si>
  <si>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</si>
  <si>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</si>
  <si>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</si>
  <si>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</si>
  <si>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</si>
  <si>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</si>
  <si>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</si>
  <si>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</si>
  <si>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</si>
  <si>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</si>
  <si>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</si>
  <si>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</si>
  <si>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</si>
  <si>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</si>
  <si>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</si>
  <si>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</si>
  <si>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</si>
  <si>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</si>
  <si>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</si>
  <si>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</si>
  <si>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</si>
  <si>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</si>
  <si>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</si>
  <si>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</si>
  <si>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</si>
  <si>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</si>
  <si>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</si>
  <si>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</si>
  <si>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</si>
  <si>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</si>
  <si>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</si>
  <si>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</si>
  <si>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</si>
  <si>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</si>
  <si>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</si>
  <si>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</si>
  <si>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</si>
  <si>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</si>
  <si>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</si>
  <si>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</si>
  <si>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</si>
  <si>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</si>
  <si>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</si>
  <si>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</si>
  <si>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</si>
  <si>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</si>
  <si>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</si>
  <si>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</si>
  <si>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</si>
  <si>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</si>
  <si>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</si>
  <si>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</si>
  <si>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</si>
  <si>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</si>
  <si>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</si>
  <si>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</si>
  <si>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</si>
  <si>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</si>
  <si>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</si>
  <si>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</si>
  <si>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</si>
  <si>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</si>
  <si>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</si>
  <si>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</si>
  <si>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</si>
  <si>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</si>
  <si>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</si>
  <si>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</si>
  <si>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</si>
  <si>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</si>
  <si>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</si>
  <si>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</si>
  <si>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</si>
  <si>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</si>
  <si>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</si>
  <si>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</si>
  <si>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</si>
  <si>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</si>
  <si>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</si>
  <si>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</si>
  <si>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</si>
  <si>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</si>
  <si>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</si>
  <si>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</si>
  <si>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</si>
  <si>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</si>
  <si>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</si>
  <si>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</si>
  <si>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</si>
  <si>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</si>
  <si>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</si>
  <si>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</si>
  <si>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</si>
  <si>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</si>
  <si>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</si>
  <si>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</si>
  <si>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</si>
  <si>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</si>
  <si>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</si>
  <si>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</si>
  <si>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</si>
  <si>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</si>
  <si>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</si>
  <si>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</si>
  <si>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</si>
  <si>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</si>
  <si>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</si>
  <si>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</si>
  <si>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</si>
  <si>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</si>
  <si>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</si>
  <si>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</si>
  <si>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</si>
  <si>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</si>
  <si>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</si>
  <si>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</si>
  <si>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</si>
  <si>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</si>
  <si>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</si>
  <si>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</si>
  <si>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</si>
  <si>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</si>
  <si>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</si>
  <si>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</si>
  <si>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</si>
  <si>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</si>
  <si>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</si>
  <si>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</si>
  <si>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</si>
  <si>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</si>
  <si>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</si>
  <si>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</si>
  <si>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</si>
  <si>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</si>
  <si>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</si>
  <si>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</si>
  <si>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</si>
  <si>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</si>
  <si>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</si>
  <si>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</si>
  <si>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</si>
  <si>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</si>
  <si>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</si>
  <si>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</si>
  <si>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</si>
  <si>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</si>
  <si>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</si>
  <si>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</si>
  <si>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</si>
  <si>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</si>
  <si>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</si>
  <si>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</si>
  <si>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</si>
  <si>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</si>
  <si>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</si>
  <si>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</si>
  <si>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</si>
  <si>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</si>
  <si>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</si>
  <si>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</si>
  <si>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</si>
  <si>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</si>
  <si>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</si>
  <si>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</si>
  <si>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</si>
  <si>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</si>
  <si>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</si>
  <si>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</si>
  <si>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</si>
  <si>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</si>
  <si>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</si>
  <si>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</si>
  <si>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</si>
  <si>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</si>
  <si>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</si>
  <si>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</si>
  <si>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</si>
  <si>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</si>
  <si>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</si>
  <si>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</si>
  <si>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</si>
  <si>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</si>
  <si>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</si>
  <si>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</si>
  <si>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</si>
  <si>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</si>
  <si>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</si>
  <si>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</si>
  <si>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</si>
  <si>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</si>
  <si>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</si>
  <si>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</si>
  <si>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</si>
  <si>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</si>
  <si>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</si>
  <si>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</si>
  <si>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</si>
  <si>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</si>
  <si>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</si>
  <si>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</si>
  <si>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</si>
  <si>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</si>
  <si>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</si>
  <si>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</si>
  <si>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</si>
  <si>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</si>
  <si>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</si>
  <si>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</si>
  <si>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</si>
  <si>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</si>
  <si>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</si>
  <si>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</si>
  <si>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</si>
  <si>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</si>
  <si>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</si>
  <si>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</si>
  <si>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</si>
  <si>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</si>
  <si>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</si>
  <si>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</si>
  <si>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</si>
  <si>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</si>
  <si>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</si>
  <si>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</si>
  <si>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</si>
  <si>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</si>
  <si>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</si>
  <si>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</si>
  <si>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</si>
  <si>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</si>
  <si>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</si>
  <si>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</si>
  <si>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</si>
  <si>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</si>
  <si>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</si>
  <si>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</si>
  <si>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</si>
  <si>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</si>
  <si>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</si>
  <si>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</si>
  <si>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</si>
  <si>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</si>
  <si>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</si>
  <si>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</si>
  <si>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</si>
  <si>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</si>
  <si>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</si>
  <si>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</si>
  <si>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</si>
  <si>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</si>
  <si>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</si>
  <si>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</si>
  <si>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</si>
  <si>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</si>
  <si>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</si>
  <si>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</si>
  <si>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</si>
  <si>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</si>
  <si>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</si>
  <si>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</si>
  <si>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</si>
  <si>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</si>
  <si>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</si>
  <si>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</si>
  <si>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</si>
  <si>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</si>
  <si>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</si>
  <si>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</si>
  <si>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</si>
  <si>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</si>
  <si>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</si>
  <si>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</si>
  <si>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</si>
  <si>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</si>
  <si>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</si>
  <si>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</si>
  <si>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</si>
  <si>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</si>
  <si>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</si>
  <si>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</si>
  <si>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</si>
  <si>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</si>
  <si>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</si>
  <si>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</si>
  <si>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</si>
  <si>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</si>
  <si>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</si>
  <si>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</si>
  <si>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</si>
  <si>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</si>
  <si>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</si>
  <si>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</si>
  <si>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</si>
  <si>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</si>
  <si>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</si>
  <si>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</si>
  <si>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</si>
  <si>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</si>
  <si>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</si>
  <si>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</si>
  <si>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</si>
  <si>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</si>
  <si>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</si>
  <si>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</si>
  <si>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</si>
  <si>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</si>
  <si>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</si>
  <si>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</si>
  <si>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</si>
  <si>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</si>
  <si>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</si>
  <si>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</si>
  <si>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</si>
  <si>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</si>
  <si>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</si>
  <si>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</si>
  <si>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</si>
  <si>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</si>
  <si>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</si>
  <si>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</si>
  <si>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</si>
  <si>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</si>
  <si>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</si>
  <si>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</si>
  <si>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</si>
  <si>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</si>
  <si>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</si>
  <si>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</si>
  <si>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</si>
  <si>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</si>
  <si>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</si>
  <si>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</si>
  <si>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</si>
  <si>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</si>
  <si>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</si>
  <si>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</si>
  <si>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</si>
  <si>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</si>
  <si>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</si>
  <si>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</si>
  <si>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</si>
  <si>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</si>
  <si>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</si>
  <si>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</si>
  <si>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</si>
  <si>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</si>
  <si>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</si>
  <si>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</si>
  <si>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</si>
  <si>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</si>
  <si>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</si>
  <si>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</si>
  <si>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</si>
  <si>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</si>
  <si>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</si>
  <si>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</si>
  <si>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</si>
  <si>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</si>
  <si>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</si>
  <si>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</si>
  <si>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</si>
  <si>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</si>
  <si>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</si>
  <si>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</si>
  <si>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</si>
  <si>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</si>
  <si>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</si>
  <si>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</si>
  <si>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</si>
  <si>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</si>
  <si>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</si>
  <si>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</si>
  <si>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</si>
  <si>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</si>
  <si>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</si>
  <si>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</si>
  <si>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</si>
  <si>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</si>
  <si>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</si>
  <si>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</si>
  <si>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</si>
  <si>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</si>
  <si>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</si>
  <si>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</si>
  <si>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</si>
  <si>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</si>
  <si>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</si>
  <si>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</si>
  <si>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</si>
  <si>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</si>
  <si>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</si>
  <si>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</si>
  <si>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</si>
  <si>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</si>
  <si>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</si>
  <si>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</si>
  <si>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</si>
  <si>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</si>
  <si>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</si>
  <si>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</si>
  <si>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</si>
  <si>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</si>
  <si>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</si>
  <si>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</si>
  <si>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</si>
  <si>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</si>
  <si>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</si>
  <si>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</si>
  <si>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</si>
  <si>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</si>
  <si>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</si>
  <si>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</si>
  <si>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</si>
  <si>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</si>
  <si>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</si>
  <si>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</si>
  <si>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</si>
  <si>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</si>
  <si>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</si>
  <si>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</si>
  <si>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</si>
  <si>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</si>
  <si>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</si>
  <si>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</si>
  <si>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</si>
  <si>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</si>
  <si>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</si>
  <si>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</si>
  <si>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</si>
  <si>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</si>
  <si>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</si>
  <si>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</si>
  <si>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</si>
  <si>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</si>
  <si>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</si>
  <si>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</si>
  <si>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</si>
  <si>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</si>
  <si>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</si>
  <si>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</si>
  <si>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</si>
  <si>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</si>
  <si>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</si>
  <si>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</si>
  <si>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</si>
  <si>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</si>
  <si>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</si>
  <si>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</si>
  <si>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</si>
  <si>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</si>
  <si>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</si>
  <si>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</si>
  <si>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</si>
  <si>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</si>
  <si>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</si>
  <si>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</si>
  <si>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</si>
  <si>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</si>
  <si>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</si>
  <si>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</si>
  <si>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</si>
  <si>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</si>
  <si>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</si>
  <si>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</si>
  <si>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</si>
  <si>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</si>
  <si>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</si>
  <si>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</si>
  <si>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</si>
  <si>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</si>
  <si>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</si>
  <si>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</si>
  <si>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</si>
  <si>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</si>
  <si>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</si>
  <si>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</si>
  <si>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</si>
  <si>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</si>
  <si>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</si>
  <si>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</si>
  <si>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</si>
  <si>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</si>
  <si>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</si>
  <si>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</si>
  <si>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</si>
  <si>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</si>
  <si>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</si>
  <si>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</si>
  <si>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</si>
  <si>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</si>
  <si>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</si>
  <si>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</si>
  <si>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</si>
  <si>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</si>
  <si>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</si>
  <si>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</si>
  <si>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</si>
  <si>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</si>
  <si>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</si>
  <si>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</si>
  <si>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</si>
  <si>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</si>
  <si>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</si>
  <si>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</si>
  <si>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</si>
  <si>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</si>
  <si>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</si>
  <si>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</si>
  <si>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</si>
  <si>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</si>
  <si>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</si>
  <si>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</si>
  <si>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</si>
  <si>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</si>
  <si>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</si>
  <si>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</si>
  <si>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</si>
  <si>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</si>
  <si>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</si>
  <si>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</si>
  <si>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</si>
  <si>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</si>
  <si>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</si>
  <si>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</si>
  <si>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</si>
  <si>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</si>
  <si>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</si>
  <si>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</si>
  <si>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</si>
  <si>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</si>
  <si>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</si>
  <si>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</si>
  <si>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</si>
  <si>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</si>
  <si>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</si>
  <si>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</si>
  <si>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</si>
  <si>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</si>
  <si>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</si>
  <si>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</si>
  <si>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</si>
  <si>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</si>
  <si>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</si>
  <si>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</si>
  <si>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</si>
  <si>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</si>
  <si>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</si>
  <si>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</si>
  <si>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</si>
  <si>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</si>
  <si>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</si>
  <si>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</si>
  <si>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</si>
  <si>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</si>
  <si>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</si>
  <si>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</si>
  <si>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</si>
  <si>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</si>
  <si>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</si>
  <si>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</si>
  <si>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</si>
  <si>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</si>
  <si>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</si>
  <si>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</si>
  <si>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</si>
  <si>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</si>
  <si>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</si>
  <si>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</si>
  <si>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</si>
  <si>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</si>
  <si>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</si>
  <si>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</si>
  <si>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</si>
  <si>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</si>
  <si>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</si>
  <si>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</si>
  <si>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</si>
  <si>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</si>
  <si>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</si>
  <si>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</si>
  <si>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</si>
  <si>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</si>
  <si>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</si>
  <si>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</si>
  <si>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</si>
  <si>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</si>
  <si>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</si>
  <si>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</si>
  <si>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</si>
  <si>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</si>
  <si>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</si>
  <si>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</si>
  <si>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</si>
  <si>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</si>
  <si>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</si>
  <si>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</si>
  <si>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</si>
  <si>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</si>
  <si>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</si>
  <si>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</si>
  <si>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</si>
  <si>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</si>
  <si>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</si>
  <si>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</si>
  <si>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</si>
  <si>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</si>
  <si>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</si>
  <si>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</si>
  <si>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</si>
  <si>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</si>
  <si>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</si>
  <si>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</si>
  <si>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</si>
  <si>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</si>
  <si>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</si>
  <si>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</si>
  <si>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</si>
  <si>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</si>
  <si>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</si>
  <si>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</si>
  <si>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</si>
  <si>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</si>
  <si>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</si>
  <si>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</si>
  <si>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</si>
  <si>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</si>
  <si>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</si>
  <si>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</si>
  <si>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</si>
  <si>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</si>
  <si>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</si>
  <si>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</si>
  <si>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</si>
  <si>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</si>
  <si>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</si>
  <si>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</si>
  <si>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</si>
  <si>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</si>
  <si>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</si>
  <si>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</si>
  <si>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</si>
  <si>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</si>
  <si>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</si>
  <si>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</si>
  <si>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</si>
  <si>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</si>
  <si>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</si>
  <si>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</si>
  <si>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</si>
  <si>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</si>
  <si>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</si>
  <si>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</si>
  <si>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</si>
  <si>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</si>
  <si>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</si>
  <si>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</si>
  <si>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</si>
  <si>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</si>
  <si>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</si>
  <si>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</si>
  <si>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</si>
  <si>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</si>
  <si>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</si>
  <si>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</si>
  <si>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</si>
  <si>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</si>
  <si>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</si>
  <si>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</si>
  <si>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</si>
  <si>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</si>
  <si>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</si>
  <si>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</si>
  <si>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</si>
  <si>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</si>
  <si>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</si>
  <si>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</si>
  <si>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</si>
  <si>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</si>
  <si>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</si>
  <si>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</si>
  <si>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</si>
  <si>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</si>
  <si>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</si>
  <si>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</si>
  <si>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</si>
  <si>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</si>
  <si>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</si>
  <si>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</si>
  <si>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</si>
  <si>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</si>
  <si>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</si>
  <si>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</si>
  <si>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</si>
  <si>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</si>
  <si>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</si>
  <si>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</si>
  <si>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</si>
  <si>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</si>
  <si>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</si>
  <si>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</si>
  <si>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</si>
  <si>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</si>
  <si>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</si>
  <si>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</si>
  <si>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</si>
  <si>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</si>
  <si>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</si>
  <si>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</si>
  <si>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</si>
  <si>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</si>
  <si>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</si>
  <si>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</si>
  <si>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</si>
  <si>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</si>
  <si>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</si>
  <si>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</si>
  <si>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</si>
  <si>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</si>
  <si>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</si>
  <si>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</si>
  <si>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</si>
  <si>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</si>
  <si>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</si>
  <si>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</si>
  <si>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</si>
  <si>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</si>
  <si>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</si>
  <si>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</si>
  <si>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</si>
  <si>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</si>
  <si>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</si>
  <si>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</si>
  <si>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</si>
  <si>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</si>
  <si>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</si>
  <si>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</si>
  <si>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</si>
  <si>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</si>
  <si>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</si>
  <si>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</si>
  <si>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</si>
  <si>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</si>
  <si>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</si>
  <si>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</si>
  <si>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</si>
  <si>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</si>
  <si>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</si>
  <si>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</si>
  <si>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</si>
  <si>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</si>
  <si>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</si>
  <si>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</si>
  <si>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</si>
  <si>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</si>
  <si>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</si>
  <si>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</si>
  <si>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</si>
  <si>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</si>
  <si>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</si>
  <si>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</si>
  <si>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</si>
  <si>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</si>
  <si>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</si>
  <si>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</si>
  <si>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</si>
  <si>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</si>
  <si>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</si>
  <si>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</si>
  <si>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</si>
  <si>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</si>
  <si>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</si>
  <si>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</si>
  <si>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</si>
  <si>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</si>
  <si>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</si>
  <si>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</si>
  <si>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</si>
  <si>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</si>
  <si>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</si>
  <si>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</si>
  <si>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</si>
  <si>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</si>
  <si>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</si>
  <si>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</si>
  <si>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</si>
  <si>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</si>
  <si>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</si>
  <si>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</si>
  <si>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</si>
  <si>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</si>
  <si>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</si>
  <si>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</si>
  <si>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</si>
  <si>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</si>
  <si>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</si>
  <si>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</si>
  <si>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</si>
  <si>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</si>
  <si>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</si>
  <si>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</si>
  <si>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</si>
  <si>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</si>
  <si>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</si>
  <si>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</si>
  <si>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</si>
  <si>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</si>
  <si>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</si>
  <si>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</si>
  <si>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</si>
  <si>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</si>
  <si>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</si>
  <si>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</si>
  <si>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</si>
  <si>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</si>
  <si>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</si>
  <si>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</si>
  <si>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</si>
  <si>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</si>
  <si>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</si>
  <si>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</si>
  <si>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</si>
  <si>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</si>
  <si>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</si>
  <si>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</si>
  <si>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</si>
  <si>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</si>
  <si>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</si>
  <si>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</si>
  <si>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</si>
  <si>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</si>
  <si>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</si>
  <si>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</si>
  <si>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</si>
  <si>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</si>
  <si>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</si>
  <si>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</si>
  <si>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</si>
  <si>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</si>
  <si>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</si>
  <si>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</si>
  <si>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</si>
  <si>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</si>
  <si>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</si>
  <si>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</si>
  <si>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</si>
  <si>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</si>
  <si>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</si>
  <si>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</si>
  <si>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</si>
  <si>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</si>
  <si>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</si>
  <si>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</si>
  <si>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</si>
  <si>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</si>
  <si>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</si>
  <si>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</si>
  <si>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</si>
  <si>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</si>
  <si>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</si>
  <si>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</si>
  <si>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</si>
  <si>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</si>
  <si>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</si>
  <si>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</si>
  <si>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</si>
  <si>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</si>
  <si>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</si>
  <si>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</si>
  <si>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</si>
  <si>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</si>
  <si>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</si>
  <si>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</si>
  <si>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</si>
  <si>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</si>
  <si>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</si>
  <si>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</si>
  <si>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</si>
  <si>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</si>
  <si>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</si>
  <si>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</si>
  <si>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</si>
  <si>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</si>
  <si>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</si>
  <si>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</si>
  <si>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</si>
  <si>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</si>
  <si>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</si>
  <si>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</si>
  <si>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</si>
  <si>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</si>
  <si>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</si>
  <si>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</si>
  <si>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</si>
  <si>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</si>
  <si>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</si>
  <si>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</si>
  <si>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</si>
  <si>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</si>
  <si>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</si>
  <si>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</si>
  <si>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</si>
  <si>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</si>
  <si>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</si>
  <si>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</si>
  <si>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</si>
  <si>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</si>
  <si>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</si>
  <si>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</si>
  <si>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</si>
  <si>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</si>
  <si>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</si>
  <si>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</si>
  <si>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</si>
  <si>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</si>
  <si>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</si>
  <si>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</si>
  <si>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</si>
  <si>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</si>
  <si>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</si>
  <si>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</si>
  <si>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</si>
  <si>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</si>
  <si>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</si>
  <si>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</si>
  <si>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</si>
  <si>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</si>
  <si>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</si>
  <si>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</si>
  <si>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</si>
  <si>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</si>
  <si>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</si>
  <si>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</si>
  <si>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</si>
  <si>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</si>
  <si>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</si>
  <si>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</si>
  <si>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</si>
  <si>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</si>
  <si>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</si>
  <si>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</si>
  <si>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</si>
  <si>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</si>
  <si>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</si>
  <si>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</si>
  <si>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</si>
  <si>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</si>
  <si>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</si>
  <si>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</si>
  <si>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</si>
  <si>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</si>
  <si>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</si>
  <si>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</si>
  <si>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</si>
  <si>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</si>
  <si>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</si>
  <si>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</si>
  <si>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</si>
  <si>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</si>
  <si>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</si>
  <si>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</si>
  <si>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</si>
  <si>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</si>
  <si>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</si>
  <si>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</si>
  <si>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</si>
  <si>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</si>
  <si>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</si>
  <si>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</si>
  <si>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</si>
  <si>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</si>
  <si>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</si>
  <si>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</si>
  <si>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</si>
  <si>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</si>
  <si>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</si>
  <si>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</si>
  <si>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</si>
  <si>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</si>
  <si>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</si>
  <si>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</si>
  <si>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</si>
  <si>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</si>
  <si>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</si>
  <si>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</si>
  <si>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</si>
  <si>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</si>
  <si>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</si>
  <si>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</si>
  <si>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</si>
  <si>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</si>
  <si>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</si>
  <si>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</si>
  <si>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</si>
  <si>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</si>
  <si>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</si>
  <si>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</si>
  <si>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</si>
  <si>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</si>
  <si>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</si>
  <si>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</si>
  <si>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</si>
  <si>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</si>
  <si>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</si>
  <si>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</si>
  <si>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</si>
  <si>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</si>
  <si>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</si>
  <si>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</si>
  <si>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</si>
  <si>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</si>
  <si>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</si>
  <si>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</si>
  <si>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</si>
  <si>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</si>
  <si>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</si>
  <si>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</si>
  <si>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</si>
  <si>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</si>
  <si>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</si>
  <si>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</si>
  <si>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</si>
  <si>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</si>
  <si>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</si>
  <si>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</si>
  <si>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</si>
  <si>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</si>
  <si>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</si>
  <si>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</si>
  <si>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</si>
  <si>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</si>
  <si>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</si>
  <si>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</si>
  <si>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</si>
  <si>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</si>
  <si>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</si>
  <si>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</si>
  <si>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</si>
  <si>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</si>
  <si>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</si>
  <si>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</si>
  <si>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</si>
  <si>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</si>
  <si>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</si>
  <si>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</si>
  <si>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</si>
  <si>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</si>
  <si>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</si>
  <si>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</si>
  <si>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</si>
  <si>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</si>
  <si>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</si>
  <si>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</si>
  <si>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</si>
  <si>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</si>
  <si>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</si>
  <si>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</si>
  <si>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</si>
  <si>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</si>
  <si>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</si>
  <si>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</si>
  <si>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</si>
  <si>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</si>
  <si>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</si>
  <si>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</si>
  <si>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</si>
  <si>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</si>
  <si>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</si>
  <si>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</si>
  <si>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</si>
  <si>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</si>
  <si>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</si>
  <si>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</si>
  <si>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</si>
  <si>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</si>
  <si>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</si>
  <si>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</si>
  <si>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</si>
  <si>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</si>
  <si>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</si>
  <si>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</si>
  <si>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</si>
  <si>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</si>
  <si>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</si>
  <si>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</si>
  <si>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</si>
  <si>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</si>
  <si>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</si>
  <si>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</si>
  <si>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</si>
  <si>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</si>
  <si>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</si>
  <si>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</si>
  <si>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</si>
  <si>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</si>
  <si>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</si>
  <si>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</si>
  <si>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</si>
  <si>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</si>
  <si>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</si>
  <si>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</si>
  <si>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</si>
  <si>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</si>
  <si>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</si>
  <si>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</si>
  <si>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</si>
  <si>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</si>
  <si>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</si>
  <si>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</si>
  <si>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</si>
  <si>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</si>
  <si>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</si>
  <si>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</si>
  <si>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</si>
  <si>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</si>
  <si>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</si>
  <si>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</si>
  <si>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</si>
  <si>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</si>
  <si>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</si>
  <si>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</si>
  <si>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</si>
  <si>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</si>
  <si>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</si>
  <si>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</si>
  <si>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</si>
  <si>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</si>
  <si>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</si>
  <si>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</si>
  <si>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</si>
  <si>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</si>
  <si>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</si>
  <si>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</si>
  <si>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</si>
  <si>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</si>
  <si>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</si>
  <si>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</si>
  <si>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</si>
  <si>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</si>
  <si>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</si>
  <si>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</si>
  <si>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</si>
  <si>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</si>
  <si>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</si>
  <si>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</si>
  <si>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</si>
  <si>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</si>
  <si>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</si>
  <si>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</si>
  <si>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</si>
  <si>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</si>
  <si>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</si>
  <si>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</si>
  <si>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</si>
  <si>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</si>
  <si>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</si>
  <si>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</si>
  <si>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</si>
  <si>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</si>
  <si>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</si>
  <si>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</si>
  <si>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</si>
  <si>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</si>
  <si>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</si>
  <si>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</si>
  <si>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</si>
  <si>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</si>
  <si>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</si>
  <si>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</si>
  <si>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</si>
  <si>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</si>
  <si>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</si>
  <si>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</si>
  <si>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</si>
  <si>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</si>
  <si>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</si>
  <si>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</si>
  <si>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</si>
  <si>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</si>
  <si>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</si>
  <si>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</si>
  <si>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</si>
  <si>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</si>
  <si>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</si>
  <si>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</si>
  <si>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</si>
  <si>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</si>
  <si>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</si>
  <si>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</si>
  <si>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</si>
  <si>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</si>
  <si>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</si>
  <si>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</si>
  <si>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</si>
  <si>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</si>
  <si>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</si>
  <si>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</si>
  <si>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</si>
  <si>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</si>
  <si>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</si>
  <si>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</si>
  <si>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</si>
  <si>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</si>
  <si>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</si>
  <si>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</si>
  <si>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</si>
  <si>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</si>
  <si>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</si>
  <si>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</si>
  <si>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</si>
  <si>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</si>
  <si>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</si>
  <si>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</si>
  <si>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</si>
  <si>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</si>
  <si>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</si>
  <si>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</si>
  <si>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</si>
  <si>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</si>
  <si>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</si>
  <si>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</si>
  <si>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</si>
  <si>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</si>
  <si>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</si>
  <si>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</si>
  <si>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</si>
  <si>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</si>
  <si>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</si>
  <si>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</si>
  <si>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</si>
  <si>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</si>
  <si>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</si>
  <si>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</si>
  <si>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</si>
  <si>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</si>
  <si>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</si>
  <si>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</si>
  <si>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</si>
  <si>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</si>
  <si>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</si>
  <si>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</si>
  <si>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</si>
  <si>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</si>
  <si>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</si>
  <si>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</si>
  <si>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</si>
  <si>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</si>
  <si>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</si>
  <si>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</si>
  <si>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</si>
  <si>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</si>
  <si>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</si>
  <si>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</si>
  <si>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</si>
  <si>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</si>
  <si>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</si>
  <si>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</si>
  <si>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</si>
  <si>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</si>
  <si>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</si>
  <si>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</si>
  <si>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</si>
  <si>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</si>
  <si>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</si>
  <si>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</si>
  <si>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</si>
  <si>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</si>
  <si>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</si>
  <si>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</si>
  <si>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</si>
  <si>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</si>
  <si>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</si>
  <si>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</si>
  <si>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</si>
  <si>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</si>
  <si>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</si>
  <si>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</si>
  <si>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</si>
  <si>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</si>
  <si>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</si>
  <si>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</si>
  <si>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</si>
  <si>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</si>
  <si>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</si>
  <si>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</si>
  <si>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</si>
  <si>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</si>
  <si>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</si>
  <si>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</si>
  <si>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</si>
  <si>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</si>
  <si>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</si>
  <si>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</si>
  <si>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</si>
  <si>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</si>
  <si>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</si>
  <si>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</si>
  <si>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</si>
  <si>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</si>
  <si>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</si>
  <si>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</si>
  <si>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</si>
  <si>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</si>
  <si>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</si>
  <si>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</si>
  <si>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</si>
  <si>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</si>
  <si>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</si>
  <si>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</si>
  <si>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</si>
  <si>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</si>
  <si>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</si>
  <si>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</si>
  <si>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</si>
  <si>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</si>
  <si>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</si>
  <si>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</si>
  <si>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</si>
  <si>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</si>
  <si>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</si>
  <si>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</si>
  <si>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</si>
  <si>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</si>
  <si>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</si>
  <si>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</si>
  <si>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</si>
  <si>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</si>
  <si>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</si>
  <si>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</si>
  <si>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</si>
  <si>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</si>
  <si>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</si>
  <si>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</si>
  <si>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</si>
  <si>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</si>
  <si>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</si>
  <si>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</si>
  <si>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</si>
  <si>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</si>
  <si>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</si>
  <si>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</si>
  <si>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</si>
  <si>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</si>
  <si>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</si>
  <si>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</si>
  <si>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</si>
  <si>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</si>
  <si>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</si>
  <si>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</si>
  <si>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</si>
  <si>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</si>
  <si>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</si>
  <si>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</si>
  <si>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</si>
  <si>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</si>
  <si>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</si>
  <si>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</si>
  <si>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</si>
  <si>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</si>
  <si>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</si>
  <si>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</si>
  <si>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</si>
  <si>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</si>
  <si>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</si>
  <si>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</si>
  <si>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</si>
  <si>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</si>
  <si>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</si>
  <si>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</si>
  <si>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</si>
  <si>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</si>
  <si>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</si>
  <si>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</si>
  <si>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</si>
  <si>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</si>
  <si>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</si>
  <si>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</si>
  <si>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</si>
  <si>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</si>
  <si>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</si>
  <si>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</si>
  <si>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</si>
  <si>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</si>
  <si>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</si>
  <si>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</si>
  <si>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</si>
  <si>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</si>
  <si>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</si>
  <si>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</si>
  <si>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</si>
  <si>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</si>
  <si>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</si>
  <si>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</si>
  <si>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</si>
  <si>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</si>
  <si>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</si>
  <si>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</si>
  <si>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</si>
  <si>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</si>
  <si>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</si>
  <si>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</si>
  <si>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</si>
  <si>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</si>
  <si>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</si>
  <si>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</si>
  <si>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</si>
  <si>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</si>
  <si>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</si>
  <si>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</si>
  <si>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</si>
  <si>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</si>
  <si>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</si>
  <si>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</si>
  <si>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</si>
  <si>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</si>
  <si>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</si>
  <si>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</si>
  <si>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</si>
  <si>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</si>
  <si>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</si>
  <si>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</si>
  <si>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</si>
  <si>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</si>
  <si>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</si>
  <si>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</si>
  <si>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</si>
  <si>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</si>
  <si>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</si>
  <si>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</si>
  <si>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</si>
  <si>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</si>
  <si>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</si>
  <si>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</si>
  <si>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</si>
  <si>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</si>
  <si>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</si>
  <si>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</si>
  <si>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</si>
  <si>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</si>
  <si>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</si>
  <si>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</si>
  <si>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</si>
  <si>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</si>
  <si>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</si>
  <si>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</si>
  <si>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</si>
  <si>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</si>
  <si>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</si>
  <si>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</si>
  <si>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</si>
  <si>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</si>
  <si>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</si>
  <si>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</si>
  <si>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</si>
  <si>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</si>
  <si>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</si>
  <si>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</si>
  <si>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</si>
  <si>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</si>
  <si>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</si>
  <si>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</si>
  <si>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</si>
  <si>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</si>
  <si>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</si>
  <si>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</si>
  <si>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</si>
  <si>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</si>
  <si>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</si>
  <si>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</si>
  <si>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</si>
  <si>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</si>
  <si>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</si>
  <si>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</si>
  <si>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</si>
  <si>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</si>
  <si>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</si>
  <si>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</si>
  <si>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</si>
  <si>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</si>
  <si>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</si>
  <si>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</si>
  <si>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</si>
  <si>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</si>
  <si>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</si>
  <si>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</si>
  <si>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</si>
  <si>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</si>
  <si>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</si>
  <si>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</si>
  <si>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</si>
  <si>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</si>
  <si>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</si>
  <si>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</si>
  <si>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</si>
  <si>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</si>
  <si>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</si>
  <si>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</si>
  <si>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</si>
  <si>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</si>
  <si>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</si>
  <si>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</si>
  <si>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</si>
  <si>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</si>
  <si>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</si>
  <si>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</si>
  <si>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</si>
  <si>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</si>
  <si>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</si>
  <si>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</si>
  <si>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</si>
  <si>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</si>
  <si>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</si>
  <si>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</si>
  <si>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</si>
  <si>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</si>
  <si>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</si>
  <si>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</si>
  <si>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</si>
  <si>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</si>
  <si>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</si>
  <si>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</si>
  <si>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</si>
  <si>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</si>
  <si>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</si>
  <si>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</si>
  <si>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</si>
  <si>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</si>
  <si>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</si>
  <si>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</si>
  <si>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</si>
  <si>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</si>
  <si>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</si>
  <si>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</si>
  <si>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</si>
  <si>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</si>
  <si>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</si>
  <si>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</si>
  <si>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</si>
  <si>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</si>
  <si>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</si>
  <si>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</si>
  <si>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</si>
  <si>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</si>
  <si>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</si>
  <si>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</si>
  <si>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</si>
  <si>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</si>
  <si>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</si>
  <si>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</si>
  <si>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</si>
  <si>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</si>
  <si>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</si>
  <si>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</si>
  <si>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</si>
  <si>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</si>
  <si>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</si>
  <si>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</si>
  <si>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</si>
  <si>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</si>
  <si>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</si>
  <si>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</si>
  <si>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</si>
  <si>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</si>
  <si>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</si>
  <si>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</si>
  <si>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</si>
  <si>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</si>
  <si>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</si>
  <si>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</si>
  <si>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</si>
  <si>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</si>
  <si>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</si>
  <si>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</si>
  <si>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</si>
  <si>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</si>
  <si>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</si>
  <si>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</si>
  <si>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</si>
  <si>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</si>
  <si>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</si>
  <si>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</si>
  <si>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</si>
  <si>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</si>
  <si>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</si>
  <si>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</si>
  <si>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</si>
  <si>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</si>
  <si>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</si>
  <si>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</si>
  <si>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</si>
  <si>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</si>
  <si>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</si>
  <si>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</si>
  <si>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</si>
  <si>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</si>
  <si>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</si>
  <si>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</si>
  <si>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</si>
  <si>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</si>
  <si>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</si>
  <si>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</si>
  <si>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</si>
  <si>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</si>
  <si>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</si>
  <si>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</si>
  <si>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</si>
  <si>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</si>
  <si>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</si>
  <si>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</si>
  <si>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</si>
  <si>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</si>
  <si>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</si>
  <si>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</si>
  <si>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</si>
  <si>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</si>
  <si>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</si>
  <si>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</si>
  <si>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</si>
  <si>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</si>
  <si>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</si>
  <si>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</si>
  <si>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</si>
  <si>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</si>
  <si>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</si>
  <si>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</si>
  <si>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</si>
  <si>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</si>
  <si>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</si>
  <si>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</si>
  <si>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</si>
  <si>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</si>
  <si>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</si>
  <si>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</si>
  <si>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</si>
  <si>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</si>
  <si>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</si>
  <si>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</si>
  <si>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</si>
  <si>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</si>
  <si>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</si>
  <si>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</si>
  <si>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</si>
  <si>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</si>
  <si>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</si>
  <si>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</si>
  <si>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</si>
  <si>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</si>
  <si>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</si>
  <si>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</si>
  <si>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</si>
  <si>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</si>
  <si>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</si>
  <si>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</si>
  <si>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</si>
  <si>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</si>
  <si>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</si>
  <si>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</si>
  <si>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</si>
  <si>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</si>
  <si>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</si>
  <si>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</si>
  <si>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</si>
  <si>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</si>
  <si>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</si>
  <si>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</si>
  <si>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</si>
  <si>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</si>
  <si>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</si>
  <si>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</si>
  <si>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</si>
  <si>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</si>
  <si>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</si>
  <si>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</si>
  <si>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</si>
  <si>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</si>
  <si>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</si>
  <si>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</si>
  <si>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</si>
  <si>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</si>
  <si>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</si>
  <si>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</si>
  <si>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</si>
  <si>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</si>
  <si>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</si>
  <si>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</si>
  <si>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</si>
  <si>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</si>
  <si>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</si>
  <si>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</si>
  <si>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</si>
  <si>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</si>
  <si>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</si>
  <si>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</si>
  <si>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</si>
  <si>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</si>
  <si>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</si>
  <si>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</si>
  <si>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</si>
  <si>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</si>
  <si>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</si>
  <si>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</si>
  <si>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</si>
  <si>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</si>
  <si>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</si>
  <si>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</si>
  <si>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</si>
  <si>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</si>
  <si>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</si>
  <si>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</si>
  <si>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</si>
  <si>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</si>
  <si>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</si>
  <si>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</si>
  <si>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</si>
  <si>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</si>
  <si>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</si>
  <si>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</si>
  <si>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</si>
  <si>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</si>
  <si>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</si>
  <si>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</si>
  <si>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</si>
  <si>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</si>
  <si>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</si>
  <si>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</si>
  <si>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</si>
  <si>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</si>
  <si>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</si>
  <si>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</si>
  <si>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</si>
  <si>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</si>
  <si>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</si>
  <si>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</si>
  <si>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</si>
  <si>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</si>
  <si>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</si>
  <si>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</si>
  <si>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</si>
  <si>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</si>
  <si>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</si>
  <si>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</si>
  <si>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</si>
  <si>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</si>
  <si>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</si>
  <si>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</si>
  <si>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</si>
  <si>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</si>
  <si>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</si>
  <si>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</si>
  <si>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</si>
  <si>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</si>
  <si>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</si>
  <si>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</si>
  <si>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</si>
  <si>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</si>
  <si>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</si>
  <si>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</si>
  <si>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</si>
  <si>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</si>
  <si>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</si>
  <si>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</si>
  <si>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</si>
  <si>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</si>
  <si>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</si>
  <si>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</si>
  <si>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</si>
  <si>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</si>
  <si>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</si>
  <si>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</si>
  <si>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</si>
  <si>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</si>
  <si>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</si>
  <si>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</si>
  <si>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</si>
  <si>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</si>
  <si>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</si>
  <si>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</si>
  <si>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</si>
  <si>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</si>
  <si>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</si>
  <si>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</si>
  <si>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</si>
  <si>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</si>
  <si>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</si>
  <si>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</si>
  <si>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</si>
  <si>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</si>
  <si>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</si>
  <si>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</si>
  <si>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</si>
  <si>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</si>
  <si>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</si>
  <si>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</si>
  <si>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</si>
  <si>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</si>
  <si>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</si>
  <si>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</si>
  <si>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</si>
  <si>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</si>
  <si>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</si>
  <si>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</si>
  <si>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</si>
  <si>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</si>
  <si>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</si>
  <si>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</si>
  <si>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</si>
  <si>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</si>
  <si>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</si>
  <si>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</si>
  <si>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</si>
  <si>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</si>
  <si>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</si>
  <si>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</si>
  <si>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</si>
  <si>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</si>
  <si>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</si>
  <si>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</si>
  <si>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</si>
  <si>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</si>
  <si>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</si>
  <si>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</si>
  <si>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</si>
  <si>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</si>
  <si>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</si>
  <si>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</si>
  <si>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</si>
  <si>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</si>
  <si>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</si>
  <si>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</si>
  <si>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</si>
  <si>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</si>
  <si>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</si>
  <si>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</si>
  <si>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</si>
  <si>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</si>
  <si>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</si>
  <si>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</si>
  <si>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</si>
  <si>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</si>
  <si>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</si>
  <si>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</si>
  <si>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</si>
  <si>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</si>
  <si>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</si>
  <si>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</si>
  <si>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</si>
  <si>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</si>
  <si>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</si>
  <si>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</si>
  <si>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</si>
  <si>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</si>
  <si>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</si>
  <si>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</si>
  <si>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</si>
  <si>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</si>
  <si>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</si>
  <si>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</si>
  <si>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</si>
  <si>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</si>
  <si>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</si>
  <si>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</si>
  <si>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</si>
  <si>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</si>
  <si>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</si>
  <si>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</si>
  <si>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</si>
  <si>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</si>
  <si>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</si>
  <si>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</si>
  <si>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</si>
  <si>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</si>
  <si>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</si>
  <si>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</si>
  <si>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</si>
  <si>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</si>
  <si>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</si>
  <si>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</si>
  <si>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</si>
  <si>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</si>
  <si>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</si>
  <si>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</si>
  <si>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</si>
  <si>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</si>
  <si>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</si>
  <si>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</si>
  <si>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</si>
  <si>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</si>
  <si>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</si>
  <si>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</si>
  <si>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</si>
  <si>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</si>
  <si>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</si>
  <si>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</si>
  <si>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</si>
  <si>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</si>
  <si>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</si>
  <si>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</si>
  <si>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</si>
  <si>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</si>
  <si>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</si>
  <si>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</si>
  <si>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</si>
  <si>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</si>
  <si>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</si>
  <si>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</si>
  <si>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</si>
  <si>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</si>
  <si>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</si>
  <si>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</si>
  <si>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</si>
  <si>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</si>
  <si>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</si>
  <si>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</si>
  <si>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</si>
  <si>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</si>
  <si>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</si>
  <si>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</si>
  <si>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</si>
  <si>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</si>
  <si>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</si>
  <si>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</si>
  <si>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</si>
  <si>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</si>
  <si>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</si>
  <si>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</si>
  <si>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</si>
  <si>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</si>
  <si>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</si>
  <si>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</si>
  <si>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</si>
  <si>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</si>
  <si>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</si>
  <si>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</si>
  <si>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</si>
  <si>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</si>
  <si>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</si>
  <si>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</si>
  <si>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</si>
  <si>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</si>
  <si>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</si>
  <si>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</si>
  <si>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</si>
  <si>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</si>
  <si>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</si>
  <si>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</si>
  <si>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</si>
  <si>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</si>
  <si>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</si>
  <si>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</si>
  <si>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</si>
  <si>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</si>
  <si>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</si>
  <si>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</si>
  <si>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</si>
  <si>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</si>
  <si>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</si>
  <si>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</si>
  <si>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</si>
  <si>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</si>
  <si>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</si>
  <si>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</si>
  <si>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</si>
  <si>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</si>
  <si>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</si>
  <si>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</si>
  <si>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</si>
  <si>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</si>
  <si>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</si>
  <si>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</si>
  <si>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</si>
  <si>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</si>
  <si>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</si>
  <si>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</si>
  <si>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</si>
  <si>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</si>
  <si>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</si>
  <si>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</si>
  <si>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</si>
  <si>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</si>
  <si>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</si>
  <si>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</si>
  <si>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</si>
  <si>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</si>
  <si>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</si>
  <si>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</si>
  <si>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</si>
  <si>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</si>
  <si>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</si>
  <si>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</si>
  <si>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</si>
  <si>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</si>
  <si>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</si>
  <si>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</si>
  <si>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</si>
  <si>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</si>
  <si>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</si>
  <si>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</si>
  <si>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</si>
  <si>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</si>
  <si>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</si>
  <si>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</si>
  <si>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</si>
  <si>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</si>
  <si>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</si>
  <si>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</si>
  <si>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</si>
  <si>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</si>
  <si>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</si>
  <si>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</si>
  <si>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</si>
  <si>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</si>
  <si>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</si>
  <si>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</si>
  <si>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</si>
  <si>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</si>
  <si>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</si>
  <si>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</si>
  <si>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</si>
  <si>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</si>
  <si>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</si>
  <si>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</si>
  <si>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</si>
  <si>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</si>
  <si>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</si>
  <si>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</si>
  <si>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</si>
  <si>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</si>
  <si>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</si>
  <si>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</si>
  <si>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</si>
  <si>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</si>
  <si>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</si>
  <si>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</si>
  <si>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</si>
  <si>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</si>
  <si>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</si>
  <si>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</si>
  <si>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</si>
  <si>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</si>
  <si>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</si>
  <si>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</si>
  <si>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</si>
  <si>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</si>
  <si>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</si>
  <si>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</si>
  <si>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</si>
  <si>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</si>
  <si>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</si>
  <si>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</si>
  <si>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</si>
  <si>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</si>
  <si>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</si>
  <si>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</si>
  <si>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</si>
  <si>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</si>
  <si>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</si>
  <si>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</si>
  <si>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</si>
  <si>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</si>
  <si>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</si>
  <si>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</si>
  <si>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</si>
  <si>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</si>
  <si>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</si>
  <si>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</si>
  <si>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</si>
  <si>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</si>
  <si>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</si>
  <si>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</si>
  <si>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</si>
  <si>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</si>
  <si>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</si>
  <si>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</si>
  <si>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</si>
  <si>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</si>
  <si>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</si>
  <si>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</si>
  <si>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</si>
  <si>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</si>
  <si>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</si>
  <si>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</si>
  <si>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</si>
  <si>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</si>
  <si>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</si>
  <si>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</si>
  <si>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</si>
  <si>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</si>
  <si>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</si>
  <si>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</si>
  <si>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</si>
  <si>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</si>
  <si>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</si>
  <si>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</si>
  <si>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</si>
  <si>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</si>
  <si>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</si>
  <si>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</si>
  <si>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</si>
  <si>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</si>
  <si>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</si>
  <si>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</si>
  <si>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</si>
  <si>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</si>
  <si>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</si>
  <si>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</si>
  <si>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</si>
  <si>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</si>
  <si>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</si>
  <si>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</si>
  <si>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</si>
  <si>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</si>
  <si>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</si>
  <si>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</si>
  <si>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</si>
  <si>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</si>
  <si>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</si>
  <si>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</si>
  <si>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</si>
  <si>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</si>
  <si>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</si>
  <si>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</si>
  <si>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</si>
  <si>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</si>
  <si>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</si>
  <si>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</si>
  <si>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</si>
  <si>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</si>
  <si>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</si>
  <si>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</si>
  <si>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</si>
  <si>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</si>
  <si>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</si>
  <si>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</si>
  <si>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</si>
  <si>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</si>
  <si>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</si>
  <si>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</si>
  <si>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</si>
  <si>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</si>
  <si>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</si>
  <si>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</si>
  <si>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</si>
  <si>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</si>
  <si>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</si>
  <si>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</si>
  <si>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</si>
  <si>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</si>
  <si>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</si>
  <si>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</si>
  <si>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</si>
  <si>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</si>
  <si>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</si>
  <si>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</si>
  <si>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</si>
  <si>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</si>
  <si>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</si>
  <si>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</si>
  <si>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</si>
  <si>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</si>
  <si>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</si>
  <si>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</si>
  <si>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</si>
  <si>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</si>
  <si>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</si>
  <si>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</si>
  <si>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</si>
  <si>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</si>
  <si>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</si>
  <si>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</si>
  <si>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</si>
  <si>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</si>
  <si>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</si>
  <si>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</si>
  <si>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</si>
  <si>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</si>
  <si>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</si>
  <si>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</si>
  <si>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</si>
  <si>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</si>
  <si>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</si>
  <si>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</si>
  <si>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</si>
  <si>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</si>
  <si>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</si>
  <si>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</si>
  <si>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</si>
  <si>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</si>
  <si>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</si>
  <si>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</si>
  <si>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</si>
  <si>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</si>
  <si>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</si>
  <si>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</si>
  <si>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</si>
  <si>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</si>
  <si>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</si>
  <si>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</si>
  <si>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</si>
  <si>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</si>
  <si>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</si>
  <si>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</si>
  <si>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</si>
  <si>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</si>
  <si>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</si>
  <si>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</si>
  <si>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</si>
  <si>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</si>
  <si>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</si>
  <si>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</si>
  <si>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</si>
  <si>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</si>
  <si>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</si>
  <si>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</si>
  <si>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</si>
  <si>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</si>
  <si>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</si>
  <si>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</si>
  <si>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</si>
  <si>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</si>
  <si>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</si>
  <si>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</si>
  <si>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</si>
  <si>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</si>
  <si>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</si>
  <si>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</si>
  <si>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</si>
  <si>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</si>
  <si>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</si>
  <si>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</si>
  <si>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</si>
  <si>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</si>
  <si>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</si>
  <si>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</si>
  <si>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</si>
  <si>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</si>
  <si>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</si>
  <si>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</si>
  <si>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</si>
  <si>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</si>
  <si>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</si>
  <si>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</si>
  <si>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</si>
  <si>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</si>
  <si>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</si>
  <si>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</si>
  <si>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</si>
  <si>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</si>
  <si>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</si>
  <si>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</si>
  <si>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</si>
  <si>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</si>
  <si>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</si>
  <si>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</si>
  <si>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</si>
  <si>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</si>
  <si>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</si>
  <si>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</si>
  <si>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</si>
  <si>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</si>
  <si>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</si>
  <si>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</si>
  <si>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</si>
  <si>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</si>
  <si>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</si>
  <si>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</si>
  <si>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</si>
  <si>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</si>
  <si>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</si>
  <si>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</si>
  <si>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</si>
  <si>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</si>
  <si>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</si>
  <si>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</si>
  <si>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</si>
  <si>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</si>
  <si>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</si>
  <si>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</si>
  <si>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</si>
  <si>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</si>
  <si>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</si>
  <si>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</si>
  <si>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</si>
  <si>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</si>
  <si>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</si>
  <si>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</si>
  <si>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</si>
  <si>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</si>
  <si>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</si>
  <si>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</si>
  <si>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</si>
  <si>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</si>
  <si>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</si>
  <si>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</si>
  <si>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</si>
  <si>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</si>
  <si>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</si>
  <si>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</si>
  <si>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</si>
  <si>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</si>
  <si>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</si>
  <si>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</si>
  <si>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</si>
  <si>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</si>
  <si>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</si>
  <si>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</si>
  <si>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</si>
  <si>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</si>
  <si>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</si>
  <si>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</si>
  <si>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</si>
  <si>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</si>
  <si>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</si>
  <si>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</si>
  <si>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</si>
  <si>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</si>
  <si>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</si>
  <si>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</si>
  <si>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</si>
  <si>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</si>
  <si>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</si>
  <si>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</si>
  <si>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</si>
  <si>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</si>
  <si>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</si>
  <si>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</si>
  <si>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</si>
  <si>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</si>
  <si>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</si>
  <si>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</si>
  <si>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</si>
  <si>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</si>
  <si>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</si>
  <si>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</si>
  <si>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</si>
  <si>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</si>
  <si>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</si>
  <si>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</si>
  <si>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</si>
  <si>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</si>
  <si>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</si>
  <si>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</si>
  <si>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</si>
  <si>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</si>
  <si>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</si>
  <si>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</si>
  <si>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</si>
  <si>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</si>
  <si>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</si>
  <si>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</si>
  <si>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</si>
  <si>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</si>
  <si>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</si>
  <si>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</si>
  <si>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</si>
  <si>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</si>
  <si>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</si>
  <si>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</si>
  <si>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</si>
  <si>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</si>
  <si>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</si>
  <si>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</si>
  <si>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</si>
  <si>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</si>
  <si>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</si>
  <si>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</si>
  <si>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</si>
  <si>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</si>
  <si>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</si>
  <si>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</si>
  <si>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</si>
  <si>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</si>
  <si>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</si>
  <si>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</si>
  <si>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</si>
  <si>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</si>
  <si>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</si>
  <si>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</si>
  <si>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</si>
  <si>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</si>
  <si>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</si>
  <si>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</si>
  <si>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</si>
  <si>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</si>
  <si>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</si>
  <si>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</si>
  <si>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</si>
  <si>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</si>
  <si>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</si>
  <si>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</si>
  <si>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</si>
  <si>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</si>
  <si>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</si>
  <si>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</si>
  <si>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</si>
  <si>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</si>
  <si>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</si>
  <si>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</si>
  <si>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</si>
  <si>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</si>
  <si>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</si>
  <si>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</si>
  <si>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</si>
  <si>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</si>
  <si>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</si>
  <si>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</si>
  <si>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</si>
  <si>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</si>
  <si>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</si>
  <si>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</si>
  <si>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</si>
  <si>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</si>
  <si>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</si>
  <si>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</si>
  <si>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</si>
  <si>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</si>
  <si>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</si>
  <si>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</si>
  <si>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</si>
  <si>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</si>
  <si>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</si>
  <si>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</si>
  <si>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</si>
  <si>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</si>
  <si>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</si>
  <si>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</si>
  <si>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</si>
  <si>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</si>
  <si>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</si>
  <si>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</si>
  <si>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</si>
  <si>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</si>
  <si>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</si>
  <si>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</si>
  <si>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</si>
  <si>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</si>
  <si>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</si>
  <si>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</si>
  <si>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</si>
  <si>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</si>
  <si>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</si>
  <si>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</si>
  <si>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</si>
  <si>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</si>
  <si>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</si>
  <si>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</si>
  <si>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</si>
  <si>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</si>
  <si>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</si>
  <si>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</si>
  <si>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</si>
  <si>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</si>
  <si>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</si>
  <si>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</si>
  <si>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</si>
  <si>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</si>
  <si>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</si>
  <si>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</si>
  <si>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</si>
  <si>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</si>
  <si>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</si>
  <si>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</si>
  <si>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</si>
  <si>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</si>
  <si>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</si>
  <si>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</si>
  <si>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</si>
  <si>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</si>
  <si>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</si>
  <si>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</si>
  <si>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</si>
  <si>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</si>
  <si>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</si>
  <si>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</si>
  <si>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</si>
  <si>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</si>
  <si>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</si>
  <si>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</si>
  <si>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</si>
  <si>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</si>
  <si>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</si>
  <si>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</si>
  <si>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</si>
  <si>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</si>
  <si>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</si>
  <si>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</si>
  <si>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</si>
  <si>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</si>
  <si>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</si>
  <si>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</si>
  <si>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</si>
  <si>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</si>
  <si>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</si>
  <si>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</si>
  <si>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</si>
  <si>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</si>
  <si>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</si>
  <si>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</si>
  <si>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</si>
  <si>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</si>
  <si>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</si>
  <si>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</si>
  <si>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</si>
  <si>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</si>
  <si>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</si>
  <si>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</si>
  <si>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</si>
  <si>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</si>
  <si>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</si>
  <si>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</si>
  <si>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</si>
  <si>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</si>
  <si>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</si>
  <si>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</si>
  <si>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</si>
  <si>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</si>
  <si>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</si>
  <si>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</si>
  <si>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</si>
  <si>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</si>
  <si>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</si>
  <si>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</si>
  <si>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</si>
  <si>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</si>
  <si>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</si>
  <si>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</si>
  <si>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</si>
  <si>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</si>
  <si>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</si>
  <si>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</si>
  <si>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</si>
  <si>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</si>
  <si>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</si>
  <si>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</si>
  <si>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</si>
  <si>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</si>
  <si>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</si>
  <si>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</si>
  <si>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</si>
  <si>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</si>
  <si>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</si>
  <si>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</si>
  <si>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</si>
  <si>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</si>
  <si>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</si>
  <si>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</si>
  <si>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</si>
  <si>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</si>
  <si>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</si>
  <si>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</si>
  <si>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</si>
  <si>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</si>
  <si>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</si>
  <si>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</si>
  <si>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</si>
  <si>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</si>
  <si>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</si>
  <si>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</si>
  <si>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</si>
  <si>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</si>
  <si>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</si>
  <si>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</si>
  <si>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</si>
  <si>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</si>
  <si>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</si>
  <si>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</si>
  <si>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</si>
  <si>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</si>
  <si>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</si>
  <si>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</si>
  <si>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</si>
  <si>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</si>
  <si>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</si>
  <si>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</si>
  <si>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</si>
  <si>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</si>
  <si>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</si>
  <si>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</si>
  <si>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</si>
  <si>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</si>
  <si>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</si>
  <si>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</si>
  <si>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</si>
  <si>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</si>
  <si>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</si>
  <si>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</si>
  <si>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</si>
  <si>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</si>
  <si>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</si>
  <si>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</si>
  <si>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</si>
  <si>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</si>
  <si>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</si>
  <si>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</si>
  <si>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</si>
  <si>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</si>
  <si>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</si>
  <si>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</si>
  <si>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</si>
  <si>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</si>
  <si>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</si>
  <si>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</si>
  <si>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</si>
  <si>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</si>
  <si>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</si>
  <si>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</si>
  <si>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</si>
  <si>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</si>
  <si>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</si>
  <si>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</si>
  <si>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</si>
  <si>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</si>
  <si>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</si>
  <si>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</si>
  <si>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</si>
  <si>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</si>
  <si>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</si>
  <si>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</si>
  <si>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</si>
  <si>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</si>
  <si>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</si>
  <si>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</si>
  <si>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</si>
  <si>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</si>
  <si>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</si>
  <si>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</si>
  <si>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</si>
  <si>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</si>
  <si>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</si>
  <si>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</si>
  <si>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</si>
  <si>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</si>
  <si>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</si>
  <si>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</si>
  <si>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</si>
  <si>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</si>
  <si>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</si>
  <si>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</si>
  <si>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</si>
  <si>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</si>
  <si>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</si>
  <si>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</si>
  <si>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</si>
  <si>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</si>
  <si>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</si>
  <si>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</si>
  <si>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</si>
  <si>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</si>
  <si>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</si>
  <si>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</si>
  <si>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</si>
  <si>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</si>
  <si>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</si>
  <si>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</si>
  <si>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</si>
  <si>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</si>
  <si>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</si>
  <si>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</si>
  <si>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</si>
  <si>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</si>
  <si>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</si>
  <si>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</si>
  <si>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</si>
  <si>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</si>
  <si>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</si>
  <si>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</si>
  <si>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</si>
  <si>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</si>
  <si>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</si>
  <si>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</si>
  <si>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</si>
  <si>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</si>
  <si>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</si>
  <si>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</si>
  <si>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</si>
  <si>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</si>
  <si>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</si>
  <si>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</si>
  <si>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</si>
  <si>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</si>
  <si>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</si>
  <si>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</si>
  <si>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</si>
  <si>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</si>
  <si>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</si>
  <si>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</si>
  <si>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</si>
  <si>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</si>
  <si>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</si>
  <si>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</si>
  <si>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</si>
  <si>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</si>
  <si>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</si>
  <si>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</si>
  <si>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</si>
  <si>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</si>
  <si>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</si>
  <si>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</si>
  <si>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</si>
  <si>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</si>
  <si>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</si>
  <si>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</si>
  <si>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</si>
  <si>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</si>
  <si>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</si>
  <si>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</si>
  <si>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</si>
  <si>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</si>
  <si>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</si>
  <si>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</si>
  <si>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</si>
  <si>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</si>
  <si>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</si>
  <si>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</si>
  <si>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</si>
  <si>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</si>
  <si>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</si>
  <si>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</si>
  <si>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</si>
  <si>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</si>
  <si>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</si>
  <si>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</si>
  <si>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</si>
  <si>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</si>
  <si>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</si>
  <si>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</si>
  <si>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</si>
  <si>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</si>
  <si>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</si>
  <si>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</si>
  <si>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</si>
  <si>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</si>
  <si>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</si>
  <si>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</si>
  <si>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</si>
  <si>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</si>
  <si>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</si>
  <si>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</si>
  <si>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</si>
  <si>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</si>
  <si>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</si>
  <si>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</si>
  <si>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</si>
  <si>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</si>
  <si>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</si>
  <si>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</si>
  <si>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</si>
  <si>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</si>
  <si>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</si>
  <si>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</si>
  <si>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</si>
  <si>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</si>
  <si>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</si>
  <si>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</si>
  <si>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</si>
  <si>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</si>
  <si>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</si>
  <si>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</si>
  <si>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</si>
  <si>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</si>
  <si>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</si>
  <si>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</si>
  <si>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</si>
  <si>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</si>
  <si>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</si>
  <si>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</si>
  <si>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</si>
  <si>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</si>
  <si>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</si>
  <si>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</si>
  <si>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</si>
  <si>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</si>
  <si>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</si>
  <si>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</si>
  <si>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</si>
  <si>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</si>
  <si>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</si>
  <si>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</si>
  <si>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</si>
  <si>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</si>
  <si>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</si>
  <si>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</si>
  <si>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</si>
  <si>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</si>
  <si>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</si>
  <si>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</si>
  <si>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</si>
  <si>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</si>
  <si>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</si>
  <si>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</si>
  <si>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</si>
  <si>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</si>
  <si>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</si>
  <si>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</si>
  <si>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</si>
  <si>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</si>
  <si>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</si>
  <si>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</si>
  <si>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</si>
  <si>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</si>
  <si>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</si>
  <si>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</si>
  <si>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</si>
  <si>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</si>
  <si>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</si>
  <si>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</si>
  <si>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</si>
  <si>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</si>
  <si>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</si>
  <si>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</si>
  <si>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</si>
  <si>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</si>
  <si>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</si>
  <si>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</si>
  <si>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</si>
  <si>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</si>
  <si>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</si>
  <si>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</si>
  <si>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</si>
  <si>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</si>
  <si>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</si>
  <si>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</si>
  <si>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</si>
  <si>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</si>
  <si>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</si>
  <si>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</si>
  <si>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</si>
  <si>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</si>
  <si>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</si>
  <si>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</si>
  <si>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</si>
  <si>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</si>
  <si>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</si>
  <si>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</si>
  <si>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</si>
  <si>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</si>
  <si>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</si>
  <si>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</si>
  <si>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</si>
  <si>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</si>
  <si>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</si>
  <si>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</si>
  <si>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</si>
  <si>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</si>
  <si>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</si>
  <si>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</si>
  <si>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</si>
  <si>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</si>
  <si>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</si>
  <si>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</si>
  <si>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</si>
  <si>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</si>
  <si>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</si>
  <si>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</si>
  <si>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</si>
  <si>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</si>
  <si>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</si>
  <si>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</si>
  <si>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</si>
  <si>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</si>
  <si>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</si>
  <si>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</si>
  <si>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</si>
  <si>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</si>
  <si>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</si>
  <si>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</si>
  <si>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</si>
  <si>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</si>
  <si>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</si>
  <si>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</si>
  <si>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</si>
  <si>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</si>
  <si>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</si>
  <si>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</si>
  <si>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</si>
  <si>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</si>
  <si>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</si>
  <si>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</si>
  <si>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</si>
  <si>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</si>
  <si>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</si>
  <si>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</si>
  <si>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</si>
  <si>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</si>
  <si>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</si>
  <si>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</si>
  <si>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</si>
  <si>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</si>
  <si>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</si>
  <si>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</si>
  <si>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</si>
  <si>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</si>
  <si>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</si>
  <si>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</si>
  <si>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</si>
  <si>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</si>
  <si>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</si>
  <si>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</si>
  <si>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</si>
  <si>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</si>
  <si>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</si>
  <si>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</si>
  <si>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</si>
  <si>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</si>
  <si>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</si>
  <si>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</si>
  <si>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</si>
  <si>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</si>
  <si>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</si>
  <si>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</si>
  <si>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</si>
  <si>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</si>
  <si>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</si>
  <si>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</si>
  <si>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</si>
  <si>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</si>
  <si>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</si>
  <si>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</si>
  <si>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</si>
  <si>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</si>
  <si>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</si>
  <si>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</si>
  <si>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</si>
  <si>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</si>
  <si>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</si>
  <si>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</si>
  <si>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</si>
  <si>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</si>
  <si>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</si>
  <si>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</si>
  <si>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</si>
  <si>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</si>
  <si>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</si>
  <si>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</si>
  <si>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</si>
  <si>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</si>
  <si>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</si>
  <si>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</si>
  <si>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</si>
  <si>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</si>
  <si>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</si>
  <si>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</si>
  <si>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</si>
  <si>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</si>
  <si>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</si>
  <si>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</si>
  <si>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</si>
  <si>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</si>
  <si>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</si>
  <si>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</si>
  <si>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</si>
  <si>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</si>
  <si>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</si>
  <si>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</si>
  <si>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</si>
  <si>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</si>
  <si>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</si>
  <si>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</si>
  <si>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</si>
  <si>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</si>
  <si>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</si>
  <si>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</si>
  <si>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</si>
  <si>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</si>
  <si>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</si>
  <si>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</si>
  <si>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</si>
  <si>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</si>
  <si>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</si>
  <si>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</si>
  <si>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</si>
  <si>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</si>
  <si>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</si>
  <si>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</si>
  <si>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</si>
  <si>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</si>
  <si>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</si>
  <si>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</si>
  <si>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</si>
  <si>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</si>
  <si>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</si>
  <si>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</si>
  <si>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</si>
  <si>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</si>
  <si>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</si>
  <si>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</si>
  <si>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</si>
  <si>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</si>
  <si>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</si>
  <si>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</si>
  <si>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</si>
  <si>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</si>
  <si>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</si>
  <si>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</si>
  <si>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</si>
  <si>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</si>
  <si>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</si>
  <si>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</si>
  <si>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</si>
  <si>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</si>
  <si>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</si>
  <si>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</si>
  <si>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</si>
  <si>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</si>
  <si>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</si>
  <si>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</si>
  <si>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</si>
  <si>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</si>
  <si>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</si>
  <si>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</si>
  <si>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</si>
  <si>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</si>
  <si>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</si>
  <si>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</si>
  <si>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</si>
  <si>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</si>
  <si>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</si>
  <si>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</si>
  <si>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</si>
  <si>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</si>
  <si>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</si>
  <si>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</si>
  <si>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</si>
  <si>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</si>
  <si>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</si>
  <si>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</si>
  <si>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</si>
  <si>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</si>
  <si>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</si>
  <si>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</si>
  <si>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</si>
  <si>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</si>
  <si>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</si>
  <si>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</si>
  <si>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</si>
  <si>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</si>
  <si>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</si>
  <si>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</si>
  <si>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</si>
  <si>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</si>
  <si>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</si>
  <si>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</si>
  <si>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</si>
  <si>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</si>
  <si>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</si>
  <si>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</si>
  <si>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</si>
  <si>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</si>
  <si>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</si>
  <si>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</si>
  <si>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</si>
  <si>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</si>
  <si>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</si>
  <si>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</si>
  <si>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</si>
  <si>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</si>
  <si>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</si>
  <si>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</si>
  <si>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</si>
  <si>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</si>
  <si>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</si>
  <si>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</si>
  <si>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</si>
  <si>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</si>
  <si>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</si>
  <si>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</si>
  <si>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</si>
  <si>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</si>
  <si>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</si>
  <si>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</si>
  <si>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</si>
  <si>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</si>
  <si>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</si>
  <si>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</si>
  <si>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</si>
  <si>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</si>
  <si>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</si>
  <si>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</si>
  <si>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</si>
  <si>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</si>
  <si>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</si>
  <si>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</si>
  <si>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</si>
  <si>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</si>
  <si>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</si>
  <si>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</si>
  <si>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</si>
  <si>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</si>
  <si>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</si>
  <si>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</si>
  <si>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</si>
  <si>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</si>
  <si>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</si>
  <si>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</si>
  <si>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</si>
  <si>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</si>
  <si>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</si>
  <si>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</si>
  <si>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</si>
  <si>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</si>
  <si>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</si>
  <si>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</si>
  <si>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</si>
  <si>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</si>
  <si>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</si>
  <si>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</si>
  <si>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</si>
  <si>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</si>
  <si>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</si>
  <si>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</si>
  <si>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</si>
  <si>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</si>
  <si>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</si>
  <si>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</si>
  <si>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</si>
  <si>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</si>
  <si>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</si>
  <si>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</si>
  <si>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</si>
  <si>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</si>
  <si>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</si>
  <si>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</si>
  <si>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</si>
  <si>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</si>
  <si>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</si>
  <si>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</si>
  <si>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</si>
  <si>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</si>
  <si>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</si>
  <si>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</si>
  <si>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</si>
  <si>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</si>
  <si>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</si>
  <si>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</si>
  <si>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</si>
  <si>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</si>
  <si>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</si>
  <si>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</si>
  <si>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</si>
  <si>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</si>
  <si>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</si>
  <si>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</si>
  <si>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</si>
  <si>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</si>
  <si>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</si>
  <si>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</si>
  <si>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</si>
  <si>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</si>
  <si>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</si>
  <si>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</si>
  <si>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</si>
  <si>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</si>
  <si>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</si>
  <si>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</si>
  <si>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</si>
  <si>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</si>
  <si>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</si>
  <si>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</si>
  <si>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</si>
  <si>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</si>
  <si>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</si>
  <si>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</si>
  <si>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</si>
  <si>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</si>
  <si>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</si>
  <si>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</si>
  <si>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</si>
  <si>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</si>
  <si>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</si>
  <si>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</si>
  <si>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</si>
  <si>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</si>
  <si>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</si>
  <si>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</si>
  <si>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</si>
  <si>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</si>
  <si>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</si>
  <si>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</si>
  <si>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</si>
  <si>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</si>
  <si>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</si>
  <si>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</si>
  <si>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</si>
  <si>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</si>
  <si>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</si>
  <si>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</si>
  <si>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</si>
  <si>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</si>
  <si>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</si>
  <si>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</si>
  <si>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</si>
  <si>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</si>
  <si>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</si>
  <si>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</si>
  <si>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</si>
  <si>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</si>
  <si>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</si>
  <si>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</si>
  <si>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</si>
  <si>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</si>
  <si>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</si>
  <si>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</si>
  <si>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</si>
  <si>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</si>
  <si>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</si>
  <si>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</si>
  <si>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</si>
  <si>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</si>
  <si>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</si>
  <si>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</si>
  <si>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</si>
  <si>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</si>
  <si>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</si>
  <si>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</si>
  <si>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</si>
  <si>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</si>
  <si>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</si>
  <si>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</si>
  <si>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</si>
  <si>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</si>
  <si>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</si>
  <si>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</si>
  <si>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</si>
  <si>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</si>
  <si>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</si>
  <si>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</si>
  <si>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</si>
  <si>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</si>
  <si>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</si>
  <si>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</si>
  <si>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</si>
  <si>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</si>
  <si>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</si>
  <si>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</si>
  <si>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</si>
  <si>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</si>
  <si>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</si>
  <si>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</si>
  <si>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</si>
  <si>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</si>
  <si>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</si>
  <si>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</si>
  <si>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</si>
  <si>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</si>
  <si>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</si>
  <si>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</si>
  <si>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</si>
  <si>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</si>
  <si>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</si>
  <si>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</si>
  <si>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</si>
  <si>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</si>
  <si>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</si>
  <si>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</si>
  <si>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</si>
  <si>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</si>
  <si>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</si>
  <si>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</si>
  <si>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</si>
  <si>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</si>
  <si>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</si>
  <si>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</si>
  <si>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</si>
  <si>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</si>
  <si>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</si>
  <si>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</si>
  <si>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</si>
  <si>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</si>
  <si>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</si>
  <si>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</si>
  <si>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</si>
  <si>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</si>
  <si>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</si>
  <si>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</si>
  <si>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</si>
  <si>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</si>
  <si>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</si>
  <si>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</si>
  <si>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</si>
  <si>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</si>
  <si>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</si>
  <si>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</si>
  <si>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</si>
  <si>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</si>
  <si>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</si>
  <si>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</si>
  <si>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</si>
  <si>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</si>
  <si>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</si>
  <si>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</si>
  <si>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</si>
  <si>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</si>
  <si>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</si>
  <si>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</si>
  <si>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</si>
  <si>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</si>
  <si>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</si>
  <si>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</si>
  <si>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</si>
  <si>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</si>
  <si>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</si>
  <si>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</si>
  <si>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</si>
  <si>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</si>
  <si>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</si>
  <si>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</si>
  <si>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</si>
  <si>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</si>
  <si>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</si>
  <si>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</si>
  <si>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</si>
  <si>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</si>
  <si>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</si>
  <si>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</si>
  <si>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</si>
  <si>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</si>
  <si>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</si>
  <si>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</si>
  <si>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</si>
  <si>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</si>
  <si>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</si>
  <si>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</si>
  <si>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</si>
  <si>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</si>
  <si>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</si>
  <si>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</si>
  <si>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</si>
  <si>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</si>
  <si>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</si>
  <si>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</si>
  <si>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</si>
  <si>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</si>
  <si>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</si>
  <si>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</si>
  <si>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</si>
  <si>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</si>
  <si>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</si>
  <si>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</si>
  <si>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</si>
  <si>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</si>
  <si>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</si>
  <si>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</si>
  <si>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</si>
  <si>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</si>
  <si>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</si>
  <si>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</si>
  <si>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</si>
  <si>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</si>
  <si>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</si>
  <si>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</si>
  <si>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</si>
  <si>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</si>
  <si>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</si>
  <si>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</si>
  <si>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</si>
  <si>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</si>
  <si>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</si>
  <si>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</si>
  <si>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</si>
  <si>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</si>
  <si>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</si>
  <si>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</si>
  <si>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</si>
  <si>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</si>
  <si>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</si>
  <si>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</si>
  <si>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</si>
  <si>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</si>
  <si>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</si>
  <si>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</si>
  <si>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</si>
  <si>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</si>
  <si>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</si>
  <si>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</si>
  <si>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</si>
  <si>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</si>
  <si>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</si>
  <si>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</si>
  <si>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</si>
  <si>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</si>
  <si>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</si>
  <si>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</si>
  <si>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</si>
  <si>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</si>
  <si>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</si>
  <si>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</si>
  <si>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</si>
  <si>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</si>
  <si>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</si>
  <si>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</si>
  <si>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</si>
  <si>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</si>
  <si>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</si>
  <si>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</si>
  <si>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</si>
  <si>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</si>
  <si>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</si>
  <si>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</si>
  <si>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</si>
  <si>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</si>
  <si>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</si>
  <si>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</si>
  <si>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</si>
  <si>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</si>
  <si>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</si>
  <si>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</si>
  <si>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</si>
  <si>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</si>
  <si>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</si>
  <si>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</si>
  <si>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</si>
  <si>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</si>
  <si>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</si>
  <si>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</si>
  <si>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</si>
  <si>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</si>
  <si>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</si>
  <si>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</si>
  <si>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</si>
  <si>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</si>
  <si>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</si>
  <si>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</si>
  <si>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</si>
  <si>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</si>
  <si>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</si>
  <si>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</si>
  <si>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</si>
  <si>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</si>
  <si>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</si>
  <si>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</si>
  <si>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</si>
  <si>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</si>
  <si>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</si>
  <si>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</si>
  <si>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</si>
  <si>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</si>
  <si>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</si>
  <si>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</si>
  <si>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</si>
  <si>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</si>
  <si>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</si>
  <si>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</si>
  <si>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</si>
  <si>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</si>
  <si>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</si>
  <si>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</si>
  <si>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</si>
  <si>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</si>
  <si>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</si>
  <si>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</si>
  <si>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</si>
  <si>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</si>
  <si>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</si>
  <si>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</si>
  <si>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</si>
  <si>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</si>
  <si>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</si>
  <si>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</si>
  <si>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</si>
  <si>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</si>
  <si>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</si>
  <si>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</si>
  <si>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</si>
  <si>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</si>
  <si>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</si>
  <si>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</si>
  <si>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</si>
  <si>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</si>
  <si>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</si>
  <si>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</si>
  <si>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</si>
  <si>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</si>
  <si>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</si>
  <si>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</si>
  <si>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</si>
  <si>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</si>
  <si>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</si>
  <si>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</si>
  <si>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</si>
  <si>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</si>
  <si>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</si>
  <si>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</si>
  <si>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</si>
  <si>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</si>
  <si>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</si>
  <si>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</si>
  <si>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</si>
  <si>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</si>
  <si>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</si>
  <si>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</si>
  <si>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</si>
  <si>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</si>
  <si>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</si>
  <si>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</si>
  <si>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</si>
  <si>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</si>
  <si>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</si>
  <si>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</si>
  <si>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</si>
  <si>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</si>
  <si>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</si>
  <si>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</si>
  <si>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</si>
  <si>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</si>
  <si>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</si>
  <si>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</si>
  <si>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</si>
  <si>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</si>
  <si>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</si>
  <si>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</si>
  <si>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</si>
  <si>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</si>
  <si>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</si>
  <si>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</si>
  <si>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</si>
  <si>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</si>
  <si>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</si>
  <si>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</si>
  <si>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</si>
  <si>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</si>
  <si>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</si>
  <si>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</si>
  <si>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</si>
  <si>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</si>
  <si>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</si>
  <si>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</si>
  <si>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</si>
  <si>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</si>
  <si>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</si>
  <si>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</si>
  <si>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</si>
  <si>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</si>
  <si>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</si>
  <si>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</si>
  <si>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</si>
  <si>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</si>
  <si>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</si>
  <si>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</si>
  <si>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</si>
  <si>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</si>
  <si>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</si>
  <si>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</si>
  <si>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</si>
  <si>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</si>
  <si>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</si>
  <si>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</si>
  <si>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</si>
  <si>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</si>
  <si>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</si>
  <si>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</si>
  <si>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</si>
  <si>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</si>
  <si>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</si>
  <si>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</si>
  <si>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</si>
  <si>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</si>
  <si>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</si>
  <si>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</si>
  <si>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</si>
  <si>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</si>
  <si>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</si>
  <si>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</si>
  <si>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</si>
  <si>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</si>
  <si>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</si>
  <si>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</si>
  <si>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</si>
  <si>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</si>
  <si>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</si>
  <si>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</si>
  <si>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</si>
  <si>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</si>
  <si>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</si>
  <si>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</si>
  <si>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</si>
  <si>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</si>
  <si>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</si>
  <si>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</si>
  <si>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</si>
  <si>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</si>
  <si>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</si>
  <si>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</si>
  <si>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</si>
  <si>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</si>
  <si>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</si>
  <si>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</si>
  <si>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</si>
  <si>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</si>
  <si>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</si>
  <si>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</si>
  <si>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</si>
  <si>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</si>
  <si>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</si>
  <si>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</si>
  <si>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</si>
  <si>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</si>
  <si>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</si>
  <si>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</si>
  <si>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</si>
  <si>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</si>
  <si>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</si>
  <si>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</si>
  <si>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</si>
  <si>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</si>
  <si>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</si>
  <si>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</si>
  <si>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</si>
  <si>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</si>
  <si>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</si>
  <si>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</si>
  <si>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</si>
  <si>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</si>
  <si>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</si>
  <si>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</si>
  <si>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</si>
  <si>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</si>
  <si>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</si>
  <si>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</si>
  <si>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</si>
  <si>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</si>
  <si>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</si>
  <si>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</si>
  <si>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</si>
  <si>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</si>
  <si>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</si>
  <si>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</si>
  <si>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</si>
  <si>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</si>
  <si>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</si>
  <si>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</si>
  <si>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</si>
  <si>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</si>
  <si>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</si>
  <si>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</si>
  <si>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</si>
  <si>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</si>
  <si>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</si>
  <si>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</si>
  <si>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</si>
  <si>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</si>
  <si>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</si>
  <si>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</si>
  <si>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</si>
  <si>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</si>
  <si>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</si>
  <si>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</si>
  <si>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</si>
  <si>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</si>
  <si>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</si>
  <si>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</si>
  <si>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</si>
  <si>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</si>
  <si>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</si>
  <si>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</si>
  <si>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</si>
  <si>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</si>
  <si>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</si>
  <si>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</si>
  <si>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</si>
  <si>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</si>
  <si>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</si>
  <si>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</si>
  <si>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</si>
  <si>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</si>
  <si>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</si>
  <si>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</si>
  <si>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</si>
  <si>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</si>
  <si>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</si>
  <si>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</si>
  <si>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</si>
  <si>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</si>
  <si>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</si>
  <si>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</si>
  <si>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</si>
  <si>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</si>
  <si>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</si>
  <si>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</si>
  <si>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</si>
  <si>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</si>
  <si>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</si>
  <si>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</si>
  <si>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</si>
  <si>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</si>
  <si>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</si>
  <si>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</si>
  <si>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</si>
  <si>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</si>
  <si>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</si>
  <si>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</si>
  <si>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</si>
  <si>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</si>
  <si>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</si>
  <si>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</si>
  <si>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</si>
  <si>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</si>
  <si>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</si>
  <si>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</si>
  <si>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</si>
  <si>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</si>
  <si>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</si>
  <si>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</si>
  <si>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</si>
  <si>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</si>
  <si>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</si>
  <si>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</si>
  <si>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</si>
  <si>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</si>
  <si>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</si>
  <si>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</si>
  <si>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</si>
  <si>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</si>
  <si>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</si>
  <si>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</si>
  <si>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</si>
  <si>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</si>
  <si>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</si>
  <si>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</si>
  <si>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</si>
  <si>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</si>
  <si>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</si>
  <si>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</si>
  <si>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</si>
  <si>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</si>
  <si>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</si>
  <si>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</si>
  <si>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</si>
  <si>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</si>
  <si>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</si>
  <si>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</si>
  <si>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</si>
  <si>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</si>
  <si>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</si>
  <si>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</si>
  <si>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</si>
  <si>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</si>
  <si>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</si>
  <si>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</si>
  <si>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</si>
  <si>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</si>
  <si>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</si>
  <si>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</si>
  <si>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</si>
  <si>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</si>
  <si>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</si>
  <si>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</si>
  <si>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</si>
  <si>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</si>
  <si>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</si>
  <si>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</si>
  <si>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</si>
  <si>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</si>
  <si>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</si>
  <si>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</si>
  <si>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</si>
  <si>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</si>
  <si>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</si>
  <si>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</si>
  <si>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</si>
  <si>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</si>
  <si>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</si>
  <si>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</si>
  <si>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</si>
  <si>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</si>
  <si>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</si>
  <si>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</si>
  <si>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</si>
  <si>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</si>
  <si>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</si>
  <si>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</si>
  <si>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</si>
  <si>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</si>
  <si>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</si>
  <si>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</si>
  <si>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</si>
  <si>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</si>
  <si>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</si>
  <si>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</si>
  <si>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</si>
  <si>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</si>
  <si>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</si>
  <si>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</si>
  <si>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</si>
  <si>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</si>
  <si>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</si>
  <si>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</si>
  <si>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</si>
  <si>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</si>
  <si>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</si>
  <si>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</si>
  <si>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</si>
  <si>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</si>
  <si>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</si>
  <si>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</si>
  <si>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</si>
  <si>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</si>
  <si>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</si>
  <si>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</si>
  <si>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</si>
  <si>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</si>
  <si>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</si>
  <si>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</si>
  <si>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</si>
  <si>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</si>
  <si>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</si>
  <si>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</si>
  <si>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</si>
  <si>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</si>
  <si>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</si>
  <si>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</si>
  <si>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</si>
  <si>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</si>
  <si>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</si>
  <si>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</si>
  <si>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</si>
  <si>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</si>
  <si>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</si>
  <si>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</si>
  <si>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</si>
  <si>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</si>
  <si>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</si>
  <si>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</si>
  <si>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</si>
  <si>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</si>
  <si>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</si>
  <si>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</si>
  <si>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</si>
  <si>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</si>
  <si>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</si>
  <si>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</si>
  <si>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</si>
  <si>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</si>
  <si>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</si>
  <si>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</si>
  <si>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</si>
  <si>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</si>
  <si>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</si>
  <si>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</si>
  <si>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</si>
  <si>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</si>
  <si>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</si>
  <si>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</si>
  <si>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</si>
  <si>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</si>
  <si>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</si>
  <si>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</si>
  <si>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</si>
  <si>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</si>
  <si>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</si>
  <si>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</si>
  <si>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</si>
  <si>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</si>
  <si>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</si>
  <si>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</si>
  <si>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</si>
  <si>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</si>
  <si>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</si>
  <si>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</si>
  <si>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</si>
  <si>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</si>
  <si>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</si>
  <si>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</si>
  <si>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</si>
  <si>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</si>
  <si>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</si>
  <si>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</si>
  <si>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</si>
  <si>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</si>
  <si>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</si>
  <si>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</si>
  <si>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</si>
  <si>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</si>
  <si>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</si>
  <si>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</si>
  <si>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</si>
  <si>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</si>
  <si>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</si>
  <si>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</si>
  <si>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</si>
  <si>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</si>
  <si>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</si>
  <si>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</si>
  <si>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</si>
  <si>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</si>
  <si>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</si>
  <si>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</si>
  <si>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</si>
  <si>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</si>
  <si>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</si>
  <si>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</si>
  <si>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</si>
  <si>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</si>
  <si>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</si>
  <si>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</si>
  <si>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</si>
  <si>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</si>
  <si>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</si>
  <si>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</si>
  <si>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</si>
  <si>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</si>
  <si>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</si>
  <si>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</si>
  <si>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</si>
  <si>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</si>
  <si>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</si>
  <si>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</si>
  <si>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</si>
  <si>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</si>
  <si>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</si>
  <si>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</si>
  <si>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</si>
  <si>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</si>
  <si>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</si>
  <si>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</si>
  <si>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</si>
  <si>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</si>
  <si>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</si>
  <si>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</si>
  <si>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</si>
  <si>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</si>
  <si>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</si>
  <si>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</si>
  <si>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</si>
  <si>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</si>
  <si>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</si>
  <si>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</si>
  <si>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</si>
  <si>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</si>
  <si>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</si>
  <si>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</si>
  <si>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</si>
  <si>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</si>
  <si>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</si>
  <si>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</si>
  <si>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</si>
  <si>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</si>
  <si>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</si>
  <si>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</si>
  <si>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</si>
  <si>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</si>
  <si>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</si>
  <si>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</si>
  <si>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</si>
  <si>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</si>
  <si>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</si>
  <si>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</si>
  <si>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</si>
  <si>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</si>
  <si>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</si>
  <si>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</si>
  <si>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</si>
  <si>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</si>
  <si>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</si>
  <si>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</si>
  <si>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</si>
  <si>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</si>
  <si>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</si>
  <si>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</si>
  <si>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</si>
  <si>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</si>
  <si>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</si>
  <si>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</si>
  <si>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</si>
  <si>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</si>
  <si>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</si>
  <si>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</si>
  <si>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</si>
  <si>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</si>
  <si>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</si>
  <si>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</si>
  <si>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</si>
  <si>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</si>
  <si>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</si>
  <si>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</si>
  <si>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</si>
  <si>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</si>
  <si>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</si>
  <si>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</si>
  <si>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</si>
  <si>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</si>
  <si>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</si>
  <si>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</si>
  <si>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</si>
  <si>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</si>
  <si>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</si>
  <si>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</si>
  <si>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</si>
  <si>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</si>
  <si>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</si>
  <si>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</si>
  <si>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</si>
  <si>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</si>
  <si>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</si>
  <si>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</si>
  <si>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</si>
  <si>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</si>
  <si>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</si>
  <si>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</si>
  <si>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</si>
  <si>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</si>
  <si>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</si>
  <si>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</si>
  <si>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</si>
  <si>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</si>
  <si>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</si>
  <si>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</si>
  <si>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</si>
  <si>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</si>
  <si>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</si>
  <si>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</si>
  <si>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</si>
  <si>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</si>
  <si>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</si>
  <si>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</si>
  <si>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</si>
  <si>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</si>
  <si>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</si>
  <si>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</si>
  <si>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</si>
  <si>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</si>
  <si>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</si>
  <si>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</si>
  <si>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</si>
  <si>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</si>
  <si>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</si>
  <si>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</si>
  <si>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</si>
  <si>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</si>
  <si>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</si>
  <si>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</si>
  <si>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</si>
  <si>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</si>
  <si>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</si>
  <si>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</si>
  <si>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</si>
  <si>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</si>
  <si>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</si>
  <si>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</si>
  <si>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</si>
  <si>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</si>
  <si>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</si>
  <si>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</si>
  <si>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</si>
  <si>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</si>
  <si>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</si>
  <si>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</si>
  <si>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</si>
  <si>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</si>
  <si>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</si>
  <si>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</si>
  <si>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</si>
  <si>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</si>
  <si>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</si>
  <si>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</si>
  <si>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</si>
  <si>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</si>
  <si>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</si>
  <si>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</si>
  <si>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</si>
  <si>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</si>
  <si>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</si>
  <si>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</si>
  <si>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</si>
  <si>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</si>
  <si>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</si>
  <si>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</si>
  <si>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</si>
  <si>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</si>
  <si>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</si>
  <si>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</si>
  <si>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</si>
  <si>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</si>
  <si>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</si>
  <si>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</si>
  <si>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</si>
  <si>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</si>
  <si>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</si>
  <si>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</si>
  <si>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</si>
  <si>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</si>
  <si>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</si>
  <si>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</si>
  <si>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</si>
  <si>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</si>
  <si>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</si>
  <si>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</si>
  <si>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</si>
  <si>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</si>
  <si>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</si>
  <si>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</si>
  <si>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</si>
  <si>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</si>
  <si>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</si>
  <si>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</si>
  <si>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</si>
  <si>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</si>
  <si>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</si>
  <si>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</si>
  <si>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</si>
  <si>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</si>
  <si>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</si>
  <si>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</si>
  <si>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</si>
  <si>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</si>
  <si>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</si>
  <si>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</si>
  <si>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</si>
  <si>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</si>
  <si>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</si>
  <si>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</si>
  <si>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</si>
  <si>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</si>
  <si>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</si>
  <si>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</si>
  <si>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</si>
  <si>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</si>
  <si>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</si>
  <si>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</si>
  <si>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</si>
  <si>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</si>
  <si>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</si>
  <si>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</si>
  <si>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</si>
  <si>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</si>
  <si>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</si>
  <si>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</si>
  <si>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</si>
  <si>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</si>
  <si>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</si>
  <si>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</si>
  <si>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</si>
  <si>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</si>
  <si>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</si>
  <si>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</si>
  <si>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</si>
  <si>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</si>
  <si>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</si>
  <si>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</si>
  <si>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</si>
  <si>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</si>
  <si>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</si>
  <si>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</si>
  <si>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</si>
  <si>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</si>
  <si>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</si>
  <si>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</si>
  <si>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</si>
  <si>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</si>
  <si>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</si>
  <si>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</si>
  <si>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</si>
  <si>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</si>
  <si>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</si>
  <si>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</si>
  <si>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</si>
  <si>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</si>
  <si>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</si>
  <si>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</si>
  <si>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</si>
  <si>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</si>
  <si>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</si>
  <si>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</si>
  <si>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</si>
  <si>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</si>
  <si>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</si>
  <si>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</si>
  <si>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</si>
  <si>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</si>
  <si>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</si>
  <si>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</si>
  <si>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</si>
  <si>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</si>
  <si>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</si>
  <si>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</si>
  <si>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</si>
  <si>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</si>
  <si>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</si>
  <si>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</si>
  <si>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</si>
  <si>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</si>
  <si>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</si>
  <si>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</si>
  <si>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</si>
  <si>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</si>
  <si>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</si>
  <si>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</si>
  <si>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</si>
  <si>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</si>
  <si>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</si>
  <si>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</si>
  <si>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</si>
  <si>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</si>
  <si>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</si>
  <si>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</si>
  <si>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</si>
  <si>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</si>
  <si>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</si>
  <si>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</si>
  <si>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</si>
  <si>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</si>
  <si>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</si>
  <si>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</si>
  <si>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</si>
  <si>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</si>
  <si>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</si>
  <si>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</si>
  <si>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</si>
  <si>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</si>
  <si>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</si>
  <si>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</si>
  <si>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</si>
  <si>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</si>
  <si>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</si>
  <si>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</si>
  <si>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</si>
  <si>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</si>
  <si>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</si>
  <si>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</si>
  <si>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</si>
  <si>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</si>
  <si>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</si>
  <si>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</si>
  <si>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</si>
  <si>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</si>
  <si>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</si>
  <si>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</si>
  <si>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</si>
  <si>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</si>
  <si>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</si>
  <si>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</si>
  <si>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</si>
  <si>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</si>
  <si>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</si>
  <si>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</si>
  <si>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</si>
  <si>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</si>
  <si>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</si>
  <si>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</si>
  <si>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</si>
  <si>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</si>
  <si>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</si>
  <si>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</si>
  <si>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</si>
  <si>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</si>
  <si>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</si>
  <si>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</si>
  <si>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</si>
  <si>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</si>
  <si>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</si>
  <si>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</si>
  <si>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</si>
  <si>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</si>
  <si>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</si>
  <si>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</si>
  <si>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</si>
  <si>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</si>
  <si>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</si>
  <si>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</si>
  <si>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</si>
  <si>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</si>
  <si>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</si>
  <si>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</si>
  <si>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</si>
  <si>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</si>
  <si>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</si>
  <si>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</si>
  <si>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</si>
  <si>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</si>
  <si>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</si>
  <si>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</si>
  <si>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</si>
  <si>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</si>
  <si>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</si>
  <si>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</si>
  <si>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</si>
  <si>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</si>
  <si>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</si>
  <si>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</si>
  <si>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</si>
  <si>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</si>
  <si>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</si>
  <si>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</si>
  <si>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</si>
  <si>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</si>
  <si>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</si>
  <si>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</si>
  <si>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</si>
  <si>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</si>
  <si>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</si>
  <si>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</si>
  <si>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</si>
  <si>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</si>
  <si>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</si>
  <si>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</si>
  <si>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</si>
  <si>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</si>
  <si>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</si>
  <si>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</si>
  <si>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</si>
  <si>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</si>
  <si>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</si>
  <si>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</si>
  <si>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</si>
  <si>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</si>
  <si>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</si>
  <si>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</si>
  <si>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</si>
  <si>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</si>
  <si>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</si>
  <si>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</si>
  <si>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</si>
  <si>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</si>
  <si>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</si>
  <si>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</si>
  <si>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</si>
  <si>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</si>
  <si>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</si>
  <si>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</si>
  <si>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</si>
  <si>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</si>
  <si>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</si>
  <si>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</si>
  <si>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</si>
  <si>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</si>
  <si>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</si>
  <si>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</si>
  <si>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</si>
  <si>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</si>
  <si>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</si>
  <si>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</si>
  <si>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</si>
  <si>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</si>
  <si>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</si>
  <si>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</si>
  <si>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</si>
  <si>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</si>
  <si>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</si>
  <si>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</si>
  <si>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</si>
  <si>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</si>
  <si>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</si>
  <si>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</si>
  <si>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</si>
  <si>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</si>
  <si>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</si>
  <si>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</si>
  <si>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</si>
  <si>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</si>
  <si>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</si>
  <si>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</si>
  <si>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</si>
  <si>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</si>
  <si>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</si>
  <si>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</si>
  <si>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</si>
  <si>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</si>
  <si>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</si>
  <si>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</si>
  <si>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</si>
  <si>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</si>
  <si>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</si>
  <si>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</si>
  <si>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</si>
  <si>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</si>
  <si>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</si>
  <si>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</si>
  <si>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</si>
  <si>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</si>
  <si>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</si>
  <si>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</si>
  <si>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</si>
  <si>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</si>
  <si>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</si>
  <si>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</si>
  <si>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</si>
  <si>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</si>
  <si>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</si>
  <si>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</si>
  <si>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</si>
  <si>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</si>
  <si>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</si>
  <si>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</si>
  <si>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</si>
  <si>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</si>
  <si>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</si>
  <si>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</si>
  <si>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</si>
  <si>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</si>
  <si>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</si>
  <si>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</si>
  <si>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</si>
  <si>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</si>
  <si>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</si>
  <si>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</si>
  <si>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</si>
  <si>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</si>
  <si>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</si>
  <si>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</si>
  <si>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</si>
  <si>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</si>
  <si>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</si>
  <si>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</si>
  <si>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</si>
  <si>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</si>
  <si>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</si>
  <si>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</si>
  <si>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</si>
  <si>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</si>
  <si>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</si>
  <si>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</si>
  <si>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</si>
  <si>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</si>
  <si>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</si>
  <si>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</si>
  <si>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</si>
  <si>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</si>
  <si>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</si>
  <si>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</si>
  <si>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</si>
  <si>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</si>
  <si>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</si>
  <si>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</si>
  <si>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</si>
  <si>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</si>
  <si>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</si>
  <si>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</si>
  <si>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</si>
  <si>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</si>
  <si>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</si>
  <si>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</si>
  <si>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</si>
  <si>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</si>
  <si>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</si>
  <si>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</si>
  <si>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</si>
  <si>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</si>
  <si>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</si>
  <si>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</si>
  <si>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</si>
  <si>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</si>
  <si>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</si>
  <si>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</si>
  <si>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</si>
  <si>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</si>
  <si>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</si>
  <si>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</si>
  <si>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</si>
  <si>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</si>
  <si>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</si>
  <si>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</si>
  <si>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</si>
  <si>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</si>
  <si>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</si>
  <si>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</si>
  <si>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</si>
  <si>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</si>
  <si>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</si>
  <si>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</si>
  <si>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</si>
  <si>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</si>
  <si>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</si>
  <si>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</si>
  <si>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</si>
  <si>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</si>
  <si>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</si>
  <si>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</si>
  <si>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</si>
  <si>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</si>
  <si>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</si>
  <si>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</si>
  <si>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</si>
  <si>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</si>
  <si>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</si>
  <si>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</si>
  <si>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</si>
  <si>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</si>
  <si>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</si>
  <si>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</si>
  <si>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</si>
  <si>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</si>
  <si>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</si>
  <si>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</si>
  <si>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</si>
  <si>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</si>
  <si>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</si>
  <si>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</si>
  <si>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</si>
  <si>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</si>
  <si>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</si>
  <si>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</si>
  <si>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</si>
  <si>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</si>
  <si>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</si>
  <si>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</si>
  <si>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</si>
  <si>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</si>
  <si>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</si>
  <si>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</si>
  <si>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</si>
  <si>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</si>
  <si>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</si>
  <si>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</si>
  <si>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</si>
  <si>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</si>
  <si>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</si>
  <si>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</si>
  <si>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</si>
  <si>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</si>
  <si>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</si>
  <si>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</si>
  <si>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</si>
  <si>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</si>
  <si>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</si>
  <si>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</si>
  <si>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</si>
  <si>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</si>
  <si>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</si>
  <si>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</si>
  <si>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</si>
  <si>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</si>
  <si>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</si>
  <si>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</si>
  <si>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</si>
  <si>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</si>
  <si>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</si>
  <si>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</si>
  <si>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</si>
  <si>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</si>
  <si>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</si>
  <si>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</si>
  <si>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</si>
  <si>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</si>
  <si>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</si>
  <si>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</si>
  <si>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</si>
  <si>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</si>
  <si>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</si>
  <si>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</si>
  <si>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</si>
  <si>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</si>
  <si>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</si>
  <si>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</si>
  <si>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</si>
  <si>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</si>
  <si>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</si>
  <si>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</si>
  <si>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</si>
  <si>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</si>
  <si>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</si>
  <si>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</si>
  <si>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</si>
  <si>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</si>
  <si>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</si>
  <si>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</si>
  <si>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</si>
  <si>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</si>
  <si>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</si>
  <si>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</si>
  <si>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</si>
  <si>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</si>
  <si>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</si>
  <si>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</si>
  <si>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</si>
  <si>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</si>
  <si>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</si>
  <si>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</si>
  <si>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</si>
  <si>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</si>
  <si>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</si>
  <si>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</si>
  <si>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</si>
  <si>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</si>
  <si>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</si>
  <si>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</si>
  <si>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</si>
  <si>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</si>
  <si>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</si>
  <si>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</si>
  <si>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</si>
  <si>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</si>
  <si>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</si>
  <si>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</si>
  <si>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</si>
  <si>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</si>
  <si>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</si>
  <si>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</si>
  <si>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</si>
  <si>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</si>
  <si>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</si>
  <si>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</si>
  <si>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</si>
  <si>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</si>
  <si>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</si>
  <si>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</si>
  <si>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</si>
  <si>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</si>
  <si>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</si>
  <si>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</si>
  <si>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</si>
  <si>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</si>
  <si>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</si>
  <si>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</si>
  <si>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</si>
  <si>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</si>
  <si>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</si>
  <si>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</si>
  <si>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</si>
  <si>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</si>
  <si>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</si>
  <si>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</si>
  <si>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</si>
  <si>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</si>
  <si>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</si>
  <si>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</si>
  <si>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</si>
  <si>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</si>
  <si>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</si>
  <si>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</si>
  <si>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</si>
  <si>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</si>
  <si>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</si>
  <si>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</si>
  <si>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</si>
  <si>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</si>
  <si>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</si>
  <si>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</si>
  <si>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</si>
  <si>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</si>
  <si>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</si>
  <si>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</si>
  <si>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</si>
  <si>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</si>
  <si>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</si>
  <si>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</si>
  <si>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</si>
  <si>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</si>
  <si>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</si>
  <si>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</si>
  <si>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</si>
  <si>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</si>
  <si>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</si>
  <si>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</si>
  <si>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</si>
  <si>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</si>
  <si>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</si>
  <si>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</si>
  <si>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</si>
  <si>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</si>
  <si>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</si>
  <si>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</si>
  <si>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</si>
  <si>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</si>
  <si>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</si>
  <si>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</si>
  <si>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</si>
  <si>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</si>
  <si>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</si>
  <si>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</si>
  <si>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</si>
  <si>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</si>
  <si>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</si>
  <si>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</si>
  <si>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</si>
  <si>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</si>
  <si>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</si>
  <si>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</si>
  <si>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</si>
  <si>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</si>
  <si>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</si>
  <si>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</si>
  <si>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</si>
  <si>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</si>
  <si>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</si>
  <si>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</si>
  <si>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</si>
  <si>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</si>
  <si>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</si>
  <si>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</si>
  <si>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</si>
  <si>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</si>
  <si>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</si>
  <si>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</si>
  <si>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</si>
  <si>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</si>
  <si>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</si>
  <si>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</si>
  <si>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</si>
  <si>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</si>
  <si>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</si>
  <si>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</si>
  <si>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</si>
  <si>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</si>
  <si>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</si>
  <si>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</si>
  <si>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</si>
  <si>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</si>
  <si>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</si>
  <si>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</si>
  <si>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</si>
  <si>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</si>
  <si>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</si>
  <si>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</si>
  <si>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</si>
  <si>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</si>
  <si>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</si>
  <si>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</si>
  <si>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</si>
  <si>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</si>
  <si>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</si>
  <si>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</si>
  <si>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</si>
  <si>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</si>
  <si>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</si>
  <si>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</si>
  <si>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</si>
  <si>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</si>
  <si>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</si>
  <si>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</si>
  <si>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</si>
  <si>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</si>
  <si>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</si>
  <si>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</si>
  <si>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</si>
  <si>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</si>
  <si>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</si>
  <si>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</si>
  <si>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</si>
  <si>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</si>
  <si>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</si>
  <si>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</si>
  <si>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</si>
  <si>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</si>
  <si>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</si>
  <si>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</si>
  <si>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</si>
  <si>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</si>
  <si>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</si>
  <si>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</si>
  <si>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</si>
  <si>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</si>
  <si>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</si>
  <si>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</si>
  <si>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</si>
  <si>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</si>
  <si>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</si>
  <si>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</si>
  <si>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</si>
  <si>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</si>
  <si>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</si>
  <si>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</si>
  <si>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</si>
  <si>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</si>
  <si>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</si>
  <si>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</si>
  <si>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</si>
  <si>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</si>
  <si>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</si>
  <si>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</si>
  <si>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</si>
  <si>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</si>
  <si>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</si>
  <si>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</si>
  <si>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</si>
  <si>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</si>
  <si>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</si>
  <si>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</si>
  <si>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</si>
  <si>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</si>
  <si>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</si>
  <si>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</si>
  <si>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</si>
  <si>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</si>
  <si>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</si>
  <si>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</si>
  <si>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</si>
  <si>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</si>
  <si>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</si>
  <si>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</si>
  <si>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</si>
  <si>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</si>
  <si>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</si>
  <si>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</si>
  <si>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</si>
  <si>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</si>
  <si>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</si>
  <si>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</si>
  <si>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</si>
  <si>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</si>
  <si>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</si>
  <si>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</si>
  <si>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</si>
  <si>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</si>
  <si>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</si>
  <si>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</si>
  <si>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</si>
  <si>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</si>
  <si>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</si>
  <si>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</si>
  <si>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</si>
  <si>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</si>
  <si>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</si>
  <si>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</si>
  <si>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</si>
  <si>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</si>
  <si>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</si>
  <si>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</si>
  <si>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</si>
  <si>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</si>
  <si>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</si>
  <si>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</si>
  <si>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</si>
  <si>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</si>
  <si>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</si>
  <si>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</si>
  <si>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</si>
  <si>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</si>
  <si>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</si>
  <si>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</si>
  <si>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</si>
  <si>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</si>
  <si>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</si>
  <si>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</si>
  <si>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</si>
  <si>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</si>
  <si>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</si>
  <si>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</si>
  <si>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</si>
  <si>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</si>
  <si>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</si>
  <si>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</si>
  <si>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</si>
  <si>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</si>
  <si>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</si>
  <si>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</si>
  <si>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</si>
  <si>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</si>
  <si>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</si>
  <si>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</si>
  <si>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</si>
  <si>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</si>
  <si>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</si>
  <si>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</si>
  <si>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</si>
  <si>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</si>
  <si>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</si>
  <si>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</si>
  <si>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</si>
  <si>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</si>
  <si>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</si>
  <si>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</si>
  <si>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</si>
  <si>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</si>
  <si>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</si>
  <si>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</si>
  <si>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</si>
  <si>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</si>
  <si>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</si>
  <si>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</si>
  <si>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</si>
  <si>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</si>
  <si>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</si>
  <si>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</si>
  <si>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</si>
  <si>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</si>
  <si>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</si>
  <si>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</si>
  <si>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</si>
  <si>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</si>
  <si>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</si>
  <si>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</si>
  <si>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</si>
  <si>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</si>
  <si>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</si>
  <si>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</si>
  <si>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</si>
  <si>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</si>
  <si>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</si>
  <si>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</si>
  <si>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</si>
  <si>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</si>
  <si>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</si>
  <si>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</si>
  <si>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</si>
  <si>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</si>
  <si>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</si>
  <si>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</si>
  <si>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</si>
  <si>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</si>
  <si>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</si>
  <si>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</si>
  <si>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</si>
  <si>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</si>
  <si>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</si>
  <si>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</si>
  <si>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</si>
  <si>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</si>
  <si>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</si>
  <si>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</si>
  <si>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</si>
  <si>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</si>
  <si>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</si>
  <si>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</si>
  <si>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</si>
  <si>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</si>
  <si>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</si>
  <si>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</si>
  <si>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</si>
  <si>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</si>
  <si>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</si>
  <si>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</si>
  <si>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</si>
  <si>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</si>
  <si>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</si>
  <si>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</si>
  <si>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</si>
  <si>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</si>
  <si>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</si>
  <si>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</si>
  <si>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</si>
  <si>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</si>
  <si>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</si>
  <si>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</si>
  <si>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</si>
  <si>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</si>
  <si>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</si>
  <si>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</si>
  <si>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</si>
  <si>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</si>
  <si>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</si>
  <si>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</si>
  <si>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</si>
  <si>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</si>
  <si>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</si>
  <si>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</si>
  <si>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</si>
  <si>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</si>
  <si>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</si>
  <si>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</si>
  <si>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</si>
  <si>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</si>
  <si>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</si>
  <si>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</si>
  <si>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</si>
  <si>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</si>
  <si>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</si>
  <si>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</si>
  <si>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</si>
  <si>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</si>
  <si>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</si>
  <si>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</si>
  <si>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</si>
  <si>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</si>
  <si>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</si>
  <si>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</si>
  <si>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</si>
  <si>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</si>
  <si>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</si>
  <si>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</si>
  <si>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</si>
  <si>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</si>
  <si>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</si>
  <si>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</si>
  <si>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</si>
  <si>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</si>
  <si>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</si>
  <si>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</si>
  <si>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</si>
  <si>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</si>
  <si>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</si>
  <si>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</si>
  <si>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</si>
  <si>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</si>
  <si>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</si>
  <si>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</si>
  <si>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</si>
  <si>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</si>
  <si>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</si>
  <si>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</si>
  <si>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</si>
  <si>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</si>
  <si>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</si>
  <si>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</si>
  <si>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</si>
  <si>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</si>
  <si>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</si>
  <si>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</si>
  <si>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</si>
  <si>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</si>
  <si>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</si>
  <si>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</si>
  <si>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</si>
  <si>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</si>
  <si>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</si>
  <si>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</si>
  <si>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</si>
  <si>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</si>
  <si>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</si>
  <si>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</si>
  <si>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</si>
  <si>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</si>
  <si>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</si>
  <si>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</si>
  <si>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</si>
  <si>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</si>
  <si>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</si>
  <si>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</si>
  <si>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</si>
  <si>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</si>
  <si>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</si>
  <si>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</si>
  <si>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</si>
  <si>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</si>
  <si>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</si>
  <si>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</si>
  <si>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</si>
  <si>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</si>
  <si>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</si>
  <si>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</si>
  <si>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</si>
  <si>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</si>
  <si>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</si>
  <si>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</si>
  <si>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</si>
  <si>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</si>
  <si>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</si>
  <si>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</si>
  <si>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</si>
  <si>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</si>
  <si>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</si>
  <si>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</si>
  <si>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</si>
  <si>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</si>
  <si>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</si>
  <si>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</si>
  <si>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</si>
  <si>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</si>
  <si>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</si>
  <si>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</si>
  <si>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</si>
  <si>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</si>
  <si>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</si>
  <si>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</si>
  <si>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</si>
  <si>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</si>
  <si>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</si>
  <si>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</si>
  <si>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</si>
  <si>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</si>
  <si>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</si>
  <si>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</si>
  <si>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</si>
  <si>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</si>
  <si>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</si>
  <si>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</si>
  <si>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</si>
  <si>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</si>
  <si>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</si>
  <si>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</si>
  <si>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</si>
  <si>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</si>
  <si>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</si>
  <si>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</si>
  <si>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</si>
  <si>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</si>
  <si>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</si>
  <si>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</si>
  <si>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</si>
  <si>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</si>
  <si>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</si>
  <si>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</si>
  <si>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</si>
  <si>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</si>
  <si>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</si>
  <si>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</si>
  <si>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</si>
  <si>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</si>
  <si>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</si>
  <si>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</si>
  <si>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</si>
  <si>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</si>
  <si>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</si>
  <si>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</si>
  <si>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</si>
  <si>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</si>
  <si>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</si>
  <si>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</si>
  <si>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</si>
  <si>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</si>
  <si>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</si>
  <si>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</si>
  <si>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</si>
  <si>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</si>
  <si>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</si>
  <si>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</si>
  <si>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</si>
  <si>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</si>
  <si>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</si>
  <si>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</si>
  <si>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</si>
  <si>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</si>
  <si>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</si>
  <si>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</si>
  <si>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</si>
  <si>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</si>
  <si>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</si>
  <si>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</si>
  <si>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</si>
  <si>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</si>
  <si>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</si>
  <si>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</si>
  <si>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</si>
  <si>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</si>
  <si>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</si>
  <si>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</si>
  <si>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</si>
  <si>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</si>
  <si>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</si>
  <si>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</si>
  <si>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</si>
  <si>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</si>
  <si>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</si>
  <si>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</si>
  <si>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</si>
  <si>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</si>
  <si>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</si>
  <si>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</si>
  <si>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</si>
  <si>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</si>
  <si>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</si>
  <si>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</si>
  <si>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</si>
  <si>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</si>
  <si>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</si>
  <si>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</si>
  <si>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</si>
  <si>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</si>
  <si>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</si>
  <si>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</si>
  <si>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</si>
  <si>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</si>
  <si>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</si>
  <si>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</si>
  <si>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</si>
  <si>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</si>
  <si>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</si>
  <si>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</si>
  <si>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</si>
  <si>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</si>
  <si>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</si>
  <si>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</si>
  <si>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</si>
  <si>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</si>
  <si>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</si>
  <si>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</si>
  <si>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</si>
  <si>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</si>
  <si>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</si>
  <si>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</si>
  <si>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</si>
  <si>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</si>
  <si>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</si>
  <si>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</si>
  <si>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</si>
  <si>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</si>
  <si>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</si>
  <si>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</si>
  <si>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</si>
  <si>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</si>
  <si>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</si>
  <si>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</si>
  <si>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</si>
  <si>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</si>
  <si>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</si>
  <si>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</si>
  <si>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</si>
  <si>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</si>
  <si>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</si>
  <si>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</si>
  <si>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</si>
  <si>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</si>
  <si>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</si>
  <si>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</si>
  <si>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</si>
  <si>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</si>
  <si>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</si>
  <si>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</si>
  <si>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</si>
  <si>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</si>
  <si>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</si>
  <si>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</si>
  <si>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</si>
  <si>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</si>
  <si>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</si>
  <si>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</si>
  <si>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</si>
  <si>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</si>
  <si>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</si>
  <si>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</si>
  <si>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</si>
  <si>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</si>
  <si>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</si>
  <si>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</si>
  <si>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</si>
  <si>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</si>
  <si>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</si>
  <si>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</si>
  <si>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</si>
  <si>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</si>
  <si>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</si>
  <si>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</si>
  <si>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</si>
  <si>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</si>
  <si>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</si>
  <si>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</si>
  <si>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</si>
  <si>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</si>
  <si>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</si>
  <si>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</si>
  <si>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</si>
  <si>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</si>
  <si>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</si>
  <si>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</si>
  <si>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</si>
  <si>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</si>
  <si>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</si>
  <si>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</si>
  <si>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</si>
  <si>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</si>
  <si>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</si>
  <si>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</si>
  <si>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</si>
  <si>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</si>
  <si>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</si>
  <si>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</si>
  <si>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</si>
  <si>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</si>
  <si>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</si>
  <si>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</si>
  <si>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</si>
  <si>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</si>
  <si>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</si>
  <si>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</si>
  <si>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</si>
  <si>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</si>
  <si>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</si>
  <si>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</si>
  <si>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</si>
  <si>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</si>
  <si>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</si>
  <si>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</si>
  <si>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</si>
  <si>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</si>
  <si>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</si>
  <si>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</si>
  <si>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</si>
  <si>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</si>
  <si>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</si>
  <si>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</si>
  <si>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</si>
  <si>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</si>
  <si>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</si>
  <si>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</si>
  <si>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</si>
  <si>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</si>
  <si>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</si>
  <si>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</si>
  <si>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</si>
  <si>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</si>
  <si>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</si>
  <si>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</si>
  <si>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</si>
  <si>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</si>
  <si>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</si>
  <si>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</si>
  <si>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</si>
  <si>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</si>
  <si>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</si>
  <si>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</si>
  <si>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</si>
  <si>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</si>
  <si>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</si>
  <si>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</si>
  <si>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</si>
  <si>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</si>
  <si>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</si>
  <si>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</si>
  <si>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</si>
  <si>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</si>
  <si>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</si>
  <si>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</si>
  <si>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</si>
  <si>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</si>
  <si>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</si>
  <si>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</si>
  <si>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</si>
  <si>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</si>
  <si>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</si>
  <si>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</si>
  <si>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</si>
  <si>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</si>
  <si>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</si>
  <si>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</si>
  <si>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</si>
  <si>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</si>
  <si>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</si>
  <si>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</si>
  <si>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</si>
  <si>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</si>
  <si>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</si>
  <si>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</si>
  <si>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</si>
  <si>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</si>
  <si>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</si>
  <si>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</si>
  <si>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</si>
  <si>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</si>
  <si>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</si>
  <si>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</si>
  <si>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</si>
  <si>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</si>
  <si>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</si>
  <si>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</si>
  <si>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</si>
  <si>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</si>
  <si>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</si>
  <si>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</si>
  <si>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</si>
  <si>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</si>
  <si>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</si>
  <si>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</si>
  <si>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</si>
  <si>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</si>
  <si>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</si>
  <si>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</si>
  <si>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</si>
  <si>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</si>
  <si>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</si>
  <si>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</si>
  <si>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</si>
  <si>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</si>
  <si>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</si>
  <si>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</si>
  <si>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</si>
  <si>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</si>
  <si>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</si>
  <si>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</si>
  <si>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</si>
  <si>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</si>
  <si>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</si>
  <si>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</si>
  <si>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</si>
  <si>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</si>
  <si>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</si>
  <si>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</si>
  <si>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</si>
  <si>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</si>
  <si>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</si>
  <si>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</si>
  <si>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</si>
  <si>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</si>
  <si>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</si>
  <si>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</si>
  <si>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</si>
  <si>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</si>
  <si>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</si>
  <si>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</si>
  <si>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</si>
  <si>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</si>
  <si>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</si>
  <si>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</si>
  <si>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</si>
  <si>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</si>
  <si>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</si>
  <si>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</si>
  <si>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</si>
  <si>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</si>
  <si>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</si>
  <si>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</si>
  <si>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</si>
  <si>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</si>
  <si>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</si>
  <si>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</si>
  <si>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</si>
  <si>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</si>
  <si>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</si>
  <si>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</si>
  <si>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</si>
  <si>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</si>
  <si>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</si>
  <si>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</si>
  <si>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</si>
  <si>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</si>
  <si>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</si>
  <si>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</si>
  <si>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</si>
  <si>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</si>
  <si>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</si>
  <si>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</si>
  <si>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</si>
  <si>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</si>
  <si>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</si>
  <si>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</si>
  <si>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</si>
  <si>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</si>
  <si>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</si>
  <si>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</si>
  <si>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</si>
  <si>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</si>
  <si>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</si>
  <si>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</si>
  <si>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</si>
  <si>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</si>
  <si>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</si>
  <si>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</si>
  <si>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</si>
  <si>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</si>
  <si>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</si>
  <si>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</si>
  <si>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</si>
  <si>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</si>
  <si>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</si>
  <si>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</si>
  <si>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</si>
  <si>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</si>
  <si>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</si>
  <si>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</si>
  <si>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</si>
  <si>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</si>
  <si>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</si>
  <si>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</si>
  <si>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</si>
  <si>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</si>
  <si>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</si>
  <si>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</si>
  <si>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</si>
  <si>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</si>
  <si>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</si>
  <si>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</si>
  <si>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</si>
  <si>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</si>
  <si>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</si>
  <si>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</si>
  <si>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</si>
  <si>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</si>
  <si>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</si>
  <si>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</si>
  <si>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</si>
  <si>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</si>
  <si>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</si>
  <si>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</si>
  <si>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</si>
  <si>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</si>
  <si>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</si>
  <si>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</si>
  <si>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</si>
  <si>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</si>
  <si>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</si>
  <si>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</si>
  <si>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</si>
  <si>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</si>
  <si>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</si>
  <si>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</si>
  <si>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</si>
  <si>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</si>
  <si>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</si>
  <si>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</si>
  <si>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</si>
  <si>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</si>
  <si>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</si>
  <si>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</si>
  <si>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</si>
  <si>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</si>
  <si>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</si>
  <si>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</si>
  <si>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</si>
  <si>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</si>
  <si>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</si>
  <si>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</si>
  <si>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</si>
  <si>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</si>
  <si>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</si>
  <si>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</si>
  <si>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</si>
  <si>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</si>
  <si>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</si>
  <si>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</si>
  <si>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</si>
  <si>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</si>
  <si>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</si>
  <si>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</si>
  <si>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</si>
  <si>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</si>
  <si>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</si>
  <si>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</si>
  <si>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</si>
  <si>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</si>
  <si>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</si>
  <si>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</si>
  <si>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</si>
  <si>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</si>
  <si>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</si>
  <si>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</si>
  <si>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</si>
  <si>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</si>
  <si>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</si>
  <si>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</si>
  <si>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</si>
  <si>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</si>
  <si>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</si>
  <si>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</si>
  <si>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</si>
  <si>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</si>
  <si>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</si>
  <si>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</si>
  <si>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</si>
  <si>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</si>
  <si>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</si>
  <si>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</si>
  <si>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</si>
  <si>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</si>
  <si>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</si>
  <si>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</si>
  <si>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</si>
  <si>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</si>
  <si>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</si>
  <si>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</si>
  <si>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</si>
  <si>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</si>
  <si>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</si>
  <si>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</si>
  <si>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</si>
  <si>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</si>
  <si>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</si>
  <si>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</si>
  <si>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</si>
  <si>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</si>
  <si>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</si>
  <si>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</si>
  <si>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</si>
  <si>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</si>
  <si>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</si>
  <si>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</si>
  <si>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</si>
  <si>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</si>
  <si>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</si>
  <si>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</si>
  <si>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</si>
  <si>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</si>
  <si>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</si>
  <si>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</si>
  <si>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</si>
  <si>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</si>
  <si>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</si>
  <si>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</si>
  <si>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</si>
  <si>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</si>
  <si>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</si>
  <si>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</si>
  <si>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</si>
  <si>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</si>
  <si>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</si>
  <si>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</si>
  <si>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</si>
  <si>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</si>
  <si>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</si>
  <si>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</si>
  <si>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</si>
  <si>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</si>
  <si>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</si>
  <si>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</si>
  <si>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</si>
  <si>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</si>
  <si>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</si>
  <si>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</si>
  <si>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</si>
  <si>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</si>
  <si>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</si>
  <si>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</si>
  <si>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</si>
  <si>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</si>
  <si>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</si>
  <si>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</si>
  <si>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</si>
  <si>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</si>
  <si>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</si>
  <si>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</si>
  <si>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</si>
  <si>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</si>
  <si>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</si>
  <si>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</si>
  <si>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</si>
  <si>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</si>
  <si>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</si>
  <si>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</si>
  <si>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</si>
  <si>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</si>
  <si>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</si>
  <si>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</si>
  <si>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</si>
  <si>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</si>
  <si>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</si>
  <si>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</si>
  <si>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</si>
  <si>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</si>
  <si>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</si>
  <si>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</si>
  <si>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</si>
  <si>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</si>
  <si>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</si>
  <si>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</si>
  <si>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</si>
  <si>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</si>
  <si>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</si>
  <si>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</si>
  <si>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</si>
  <si>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</si>
  <si>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</si>
  <si>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</si>
  <si>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</si>
  <si>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</si>
  <si>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</si>
  <si>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</si>
  <si>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</si>
  <si>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</si>
  <si>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</si>
  <si>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</si>
  <si>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</si>
  <si>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</si>
  <si>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</si>
  <si>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</si>
  <si>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</si>
  <si>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</si>
  <si>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</si>
  <si>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</si>
  <si>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</si>
  <si>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</si>
  <si>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</si>
  <si>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</si>
  <si>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</si>
  <si>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</si>
  <si>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</si>
  <si>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</si>
  <si>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</si>
  <si>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</si>
  <si>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</si>
  <si>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</si>
  <si>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</si>
  <si>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</si>
  <si>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</si>
  <si>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</si>
  <si>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</si>
  <si>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</si>
  <si>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</si>
  <si>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</si>
  <si>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</si>
  <si>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</si>
  <si>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</si>
  <si>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</si>
  <si>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</si>
  <si>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</si>
  <si>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</si>
  <si>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</si>
  <si>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</si>
  <si>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</si>
  <si>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</si>
  <si>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</si>
  <si>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</si>
  <si>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</si>
  <si>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</si>
  <si>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</si>
  <si>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</si>
  <si>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</si>
  <si>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</si>
  <si>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</si>
  <si>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</si>
  <si>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</si>
  <si>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</si>
  <si>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</si>
  <si>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</si>
  <si>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</si>
  <si>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</si>
  <si>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</si>
  <si>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</si>
  <si>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</si>
  <si>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</si>
  <si>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</si>
  <si>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</si>
  <si>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</si>
  <si>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</si>
  <si>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</si>
  <si>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</si>
  <si>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</si>
  <si>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</si>
  <si>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</si>
  <si>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</si>
  <si>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</si>
  <si>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</si>
  <si>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</si>
  <si>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</si>
  <si>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</si>
  <si>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</si>
  <si>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</si>
  <si>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</si>
  <si>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</si>
  <si>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</si>
  <si>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</si>
  <si>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</si>
  <si>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</si>
  <si>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</si>
  <si>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</si>
  <si>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</si>
  <si>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</si>
  <si>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</si>
  <si>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</si>
  <si>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</si>
  <si>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</si>
  <si>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</si>
  <si>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</si>
  <si>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</si>
  <si>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</si>
  <si>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</si>
  <si>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</si>
  <si>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</si>
  <si>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</si>
  <si>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</si>
  <si>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</si>
  <si>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</si>
  <si>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</si>
  <si>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</si>
  <si>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</si>
  <si>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</si>
  <si>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</si>
  <si>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</si>
  <si>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</si>
  <si>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</si>
  <si>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</si>
  <si>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</si>
  <si>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</si>
  <si>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</si>
  <si>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</si>
  <si>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</si>
  <si>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</si>
  <si>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</si>
  <si>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</si>
  <si>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</si>
  <si>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</si>
  <si>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</si>
  <si>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</si>
  <si>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</si>
  <si>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</si>
  <si>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</si>
  <si>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</si>
  <si>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</si>
  <si>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</si>
  <si>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</si>
  <si>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</si>
  <si>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</si>
  <si>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</si>
  <si>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</si>
  <si>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</si>
  <si>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</si>
  <si>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</si>
  <si>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</si>
  <si>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</si>
  <si>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</si>
  <si>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</si>
  <si>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</si>
  <si>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</si>
  <si>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</si>
  <si>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</si>
  <si>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</si>
  <si>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</si>
  <si>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</si>
  <si>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</si>
  <si>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</si>
  <si>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</si>
  <si>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</si>
  <si>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</si>
  <si>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</si>
  <si>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</si>
  <si>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</si>
  <si>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</si>
  <si>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</si>
  <si>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</si>
  <si>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</si>
  <si>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</si>
  <si>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</si>
  <si>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</si>
  <si>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</si>
  <si>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</si>
  <si>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</si>
  <si>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</si>
  <si>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</si>
  <si>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</si>
  <si>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</si>
  <si>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</si>
  <si>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</si>
  <si>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</si>
  <si>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</si>
  <si>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</si>
  <si>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</si>
  <si>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</si>
  <si>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</si>
  <si>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</si>
  <si>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</si>
  <si>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</si>
  <si>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</si>
  <si>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</si>
  <si>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</si>
  <si>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</si>
  <si>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</si>
  <si>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</si>
  <si>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</si>
  <si>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</si>
  <si>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</si>
  <si>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</si>
  <si>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</si>
  <si>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</si>
  <si>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</si>
  <si>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</si>
  <si>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</si>
  <si>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</si>
  <si>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</si>
  <si>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</si>
  <si>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</si>
  <si>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</si>
  <si>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</si>
  <si>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</si>
  <si>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</si>
  <si>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</si>
  <si>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</si>
  <si>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</si>
  <si>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</si>
  <si>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</si>
  <si>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</si>
  <si>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</si>
  <si>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</si>
  <si>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</si>
  <si>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</si>
  <si>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</si>
  <si>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</si>
  <si>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</si>
  <si>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</si>
  <si>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</si>
  <si>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</si>
  <si>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</si>
  <si>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</si>
  <si>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</si>
  <si>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</si>
  <si>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</si>
  <si>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</si>
  <si>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</si>
  <si>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</si>
  <si>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</si>
  <si>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</si>
  <si>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</si>
  <si>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</si>
  <si>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</si>
  <si>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</si>
  <si>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</si>
  <si>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</si>
  <si>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</si>
  <si>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</si>
  <si>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</si>
  <si>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</si>
  <si>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</si>
  <si>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</si>
  <si>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</si>
  <si>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</si>
  <si>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</si>
  <si>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</si>
  <si>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</si>
  <si>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</si>
  <si>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</si>
  <si>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</si>
  <si>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</si>
  <si>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</si>
  <si>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</si>
  <si>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</si>
  <si>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</si>
  <si>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</si>
  <si>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</si>
  <si>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</si>
  <si>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</si>
  <si>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</si>
  <si>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</si>
  <si>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</si>
  <si>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</si>
  <si>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</si>
  <si>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</si>
  <si>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</si>
  <si>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</si>
  <si>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</si>
  <si>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</si>
  <si>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</si>
  <si>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</si>
  <si>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</si>
  <si>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</si>
  <si>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</si>
  <si>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</si>
  <si>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</si>
  <si>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</si>
  <si>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</si>
  <si>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</si>
  <si>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</si>
  <si>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</si>
  <si>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</si>
  <si>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</si>
  <si>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</si>
  <si>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</si>
  <si>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</si>
  <si>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</si>
  <si>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</si>
  <si>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</si>
  <si>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</si>
  <si>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</si>
  <si>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</si>
  <si>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</si>
  <si>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</si>
  <si>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</si>
  <si>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</si>
  <si>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</si>
  <si>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</si>
  <si>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</si>
  <si>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</si>
  <si>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</si>
  <si>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</si>
  <si>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</si>
  <si>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</si>
  <si>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</si>
  <si>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</si>
  <si>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</si>
  <si>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</si>
  <si>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</si>
  <si>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</si>
  <si>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</si>
  <si>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</si>
  <si>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</si>
  <si>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</si>
  <si>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</si>
  <si>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</si>
  <si>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</si>
  <si>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</si>
  <si>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</si>
  <si>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</si>
  <si>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</si>
  <si>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</si>
  <si>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</si>
  <si>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</si>
  <si>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</si>
  <si>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</si>
  <si>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</si>
  <si>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</si>
  <si>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</si>
  <si>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</si>
  <si>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</si>
  <si>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</si>
  <si>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</si>
  <si>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</si>
  <si>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</si>
  <si>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</si>
  <si>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</si>
  <si>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</si>
  <si>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</si>
  <si>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</si>
  <si>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</si>
  <si>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</si>
  <si>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</si>
  <si>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</si>
  <si>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</si>
  <si>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</si>
  <si>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</si>
  <si>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</si>
  <si>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</si>
  <si>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</si>
  <si>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</si>
  <si>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</si>
  <si>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</si>
  <si>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</si>
  <si>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</si>
  <si>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</si>
  <si>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</si>
  <si>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</si>
  <si>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</si>
  <si>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</si>
  <si>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</si>
  <si>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</si>
  <si>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</si>
  <si>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</si>
  <si>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</si>
  <si>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</si>
  <si>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</si>
  <si>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</si>
  <si>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</si>
  <si>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</si>
  <si>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</si>
  <si>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</si>
  <si>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</si>
  <si>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</si>
  <si>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</si>
  <si>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</si>
  <si>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</si>
  <si>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</si>
  <si>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</si>
  <si>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</si>
  <si>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</si>
  <si>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</si>
  <si>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</si>
  <si>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</si>
  <si>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</si>
  <si>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</si>
  <si>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</si>
  <si>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</si>
  <si>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</si>
  <si>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</si>
  <si>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</si>
  <si>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</si>
  <si>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</si>
  <si>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</si>
  <si>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</si>
  <si>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</si>
  <si>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</si>
  <si>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</si>
  <si>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</si>
  <si>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</si>
  <si>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</si>
  <si>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</si>
  <si>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</si>
  <si>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</si>
  <si>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</si>
  <si>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</si>
  <si>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</si>
  <si>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</si>
  <si>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</si>
  <si>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</si>
  <si>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</si>
  <si>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</si>
  <si>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</si>
  <si>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</si>
  <si>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</si>
  <si>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</si>
  <si>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</si>
  <si>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</si>
  <si>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</si>
  <si>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</si>
  <si>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</si>
  <si>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</si>
  <si>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</si>
  <si>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</si>
  <si>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</si>
  <si>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</si>
  <si>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</si>
  <si>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</si>
  <si>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</si>
  <si>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</si>
  <si>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</si>
  <si>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</si>
  <si>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</si>
  <si>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</si>
  <si>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</si>
  <si>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</si>
  <si>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</si>
  <si>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</si>
  <si>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</si>
  <si>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</si>
  <si>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</si>
  <si>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</si>
  <si>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</si>
  <si>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</si>
  <si>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</si>
  <si>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</si>
  <si>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</si>
  <si>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</si>
  <si>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</si>
  <si>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</si>
  <si>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</si>
  <si>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</si>
  <si>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</si>
  <si>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</si>
  <si>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</si>
  <si>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</si>
  <si>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</si>
  <si>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</si>
  <si>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</si>
  <si>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</si>
  <si>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</si>
  <si>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</si>
  <si>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</si>
  <si>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</si>
  <si>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</si>
  <si>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</si>
  <si>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</si>
  <si>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</si>
  <si>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</si>
  <si>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</si>
  <si>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</si>
  <si>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</si>
  <si>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</si>
  <si>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</si>
  <si>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</si>
  <si>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</si>
  <si>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</si>
  <si>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</si>
  <si>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</si>
  <si>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</si>
  <si>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</si>
  <si>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</si>
  <si>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</si>
  <si>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</si>
  <si>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</si>
  <si>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</si>
  <si>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</si>
  <si>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</si>
  <si>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</si>
  <si>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</si>
  <si>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</si>
  <si>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</si>
  <si>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</si>
  <si>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</si>
  <si>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</si>
  <si>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</si>
  <si>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</si>
  <si>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</si>
  <si>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</si>
  <si>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</si>
  <si>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</si>
  <si>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</si>
  <si>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</si>
  <si>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</si>
  <si>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</si>
  <si>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</si>
  <si>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</si>
  <si>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</si>
  <si>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</si>
  <si>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</si>
  <si>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</si>
  <si>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</si>
  <si>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</si>
  <si>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</si>
  <si>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</si>
  <si>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</si>
  <si>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</si>
  <si>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</si>
  <si>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</si>
  <si>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</si>
  <si>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</si>
  <si>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</si>
  <si>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</si>
  <si>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</si>
  <si>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</si>
  <si>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</si>
  <si>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</si>
  <si>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</si>
  <si>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</si>
  <si>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</si>
  <si>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</si>
  <si>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</si>
  <si>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</si>
  <si>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</si>
  <si>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</si>
  <si>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</si>
  <si>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</si>
  <si>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</si>
  <si>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</si>
  <si>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</si>
  <si>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</si>
  <si>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</si>
  <si>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</si>
  <si>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</si>
  <si>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</si>
  <si>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</si>
  <si>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</si>
  <si>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</si>
  <si>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</si>
  <si>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</si>
  <si>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</si>
  <si>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</si>
  <si>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</si>
  <si>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</si>
  <si>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</si>
  <si>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</si>
  <si>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</si>
  <si>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</si>
  <si>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</si>
  <si>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</si>
  <si>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</si>
  <si>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</si>
  <si>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</si>
  <si>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</si>
  <si>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</si>
  <si>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</si>
  <si>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</si>
  <si>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</si>
  <si>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</si>
  <si>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</si>
  <si>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</si>
  <si>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</si>
  <si>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</si>
  <si>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</si>
  <si>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</si>
  <si>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</si>
  <si>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</si>
  <si>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</si>
  <si>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</si>
  <si>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</si>
  <si>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</si>
  <si>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</si>
  <si>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</si>
  <si>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</si>
  <si>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</si>
  <si>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</si>
  <si>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</si>
  <si>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</si>
  <si>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</si>
  <si>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</si>
  <si>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</si>
  <si>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</si>
  <si>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</si>
  <si>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</si>
  <si>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</si>
  <si>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</si>
  <si>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</si>
  <si>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</si>
  <si>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</si>
  <si>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</si>
  <si>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</si>
  <si>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</si>
  <si>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</si>
  <si>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</si>
  <si>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</si>
  <si>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</si>
  <si>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</si>
  <si>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</si>
  <si>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</si>
  <si>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</si>
  <si>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</si>
  <si>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</si>
  <si>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</si>
  <si>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</si>
  <si>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</si>
  <si>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</si>
  <si>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</si>
  <si>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</si>
  <si>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</si>
  <si>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</si>
  <si>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</si>
  <si>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</si>
  <si>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</si>
  <si>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</si>
  <si>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</si>
  <si>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</si>
  <si>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</si>
  <si>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</si>
  <si>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</si>
  <si>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</si>
  <si>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</si>
  <si>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</si>
  <si>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</si>
  <si>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</si>
  <si>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</si>
  <si>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</si>
  <si>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</si>
  <si>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</si>
  <si>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</si>
  <si>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</si>
  <si>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</si>
  <si>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</si>
  <si>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</si>
  <si>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</si>
  <si>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</si>
  <si>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</si>
  <si>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</si>
  <si>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</si>
  <si>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</si>
  <si>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</si>
  <si>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</si>
  <si>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</si>
  <si>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</si>
  <si>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</si>
  <si>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</si>
  <si>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</si>
  <si>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</si>
  <si>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</si>
  <si>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</si>
  <si>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</si>
  <si>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</si>
  <si>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</si>
  <si>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</si>
  <si>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</si>
  <si>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</si>
  <si>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</si>
  <si>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</si>
  <si>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</si>
  <si>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</si>
  <si>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</si>
  <si>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</si>
  <si>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</si>
  <si>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</si>
  <si>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</si>
  <si>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</si>
  <si>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</si>
  <si>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</si>
  <si>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</si>
  <si>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</si>
  <si>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</si>
  <si>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</si>
  <si>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</si>
  <si>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</si>
  <si>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</si>
  <si>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</si>
  <si>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</si>
  <si>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</si>
  <si>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</si>
  <si>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</si>
  <si>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</si>
  <si>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</si>
  <si>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</si>
  <si>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</si>
  <si>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</si>
  <si>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</si>
  <si>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</si>
  <si>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</si>
  <si>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</si>
  <si>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</si>
  <si>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</si>
  <si>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</si>
  <si>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</si>
  <si>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</si>
  <si>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</si>
  <si>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</si>
  <si>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</si>
  <si>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</si>
  <si>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</si>
  <si>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</si>
  <si>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</si>
  <si>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</si>
  <si>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</si>
  <si>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</si>
  <si>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</si>
  <si>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</si>
  <si>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</si>
  <si>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</si>
  <si>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</si>
  <si>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</si>
  <si>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</si>
  <si>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</si>
  <si>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</si>
  <si>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</si>
  <si>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</si>
  <si>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</si>
  <si>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</si>
  <si>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</si>
  <si>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</si>
  <si>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</si>
  <si>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</si>
  <si>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</si>
  <si>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</si>
  <si>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</si>
  <si>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</si>
  <si>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</si>
  <si>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</si>
  <si>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</si>
  <si>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</si>
  <si>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</si>
  <si>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</si>
  <si>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</si>
  <si>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</si>
  <si>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</si>
  <si>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</si>
  <si>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</si>
  <si>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</si>
  <si>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</si>
  <si>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</si>
  <si>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</si>
  <si>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</si>
  <si>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</si>
  <si>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</si>
  <si>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</si>
  <si>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</si>
  <si>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</si>
  <si>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</si>
  <si>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</si>
  <si>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</si>
  <si>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</si>
  <si>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</si>
  <si>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</si>
  <si>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</si>
  <si>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</si>
  <si>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</si>
  <si>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</si>
  <si>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</si>
  <si>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</si>
  <si>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</si>
  <si>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</si>
  <si>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</si>
  <si>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</si>
  <si>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</si>
  <si>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</si>
  <si>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</si>
  <si>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</si>
  <si>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</si>
  <si>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</si>
  <si>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</si>
  <si>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</si>
  <si>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</si>
  <si>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</si>
  <si>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</si>
  <si>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</si>
  <si>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</si>
  <si>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</si>
  <si>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</si>
  <si>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</si>
  <si>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</si>
  <si>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</si>
  <si>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</si>
  <si>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</si>
  <si>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</si>
  <si>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</si>
  <si>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</si>
  <si>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</si>
  <si>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</si>
  <si>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</si>
  <si>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</si>
  <si>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</si>
  <si>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</si>
  <si>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</si>
  <si>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</si>
  <si>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</si>
  <si>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</si>
  <si>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</si>
  <si>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</si>
  <si>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</si>
  <si>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</si>
  <si>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</si>
  <si>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</si>
  <si>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</si>
  <si>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</si>
  <si>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</si>
  <si>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</si>
  <si>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</si>
  <si>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</si>
  <si>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</si>
  <si>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</si>
  <si>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</si>
  <si>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</si>
  <si>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</si>
  <si>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</si>
  <si>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</si>
  <si>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</si>
  <si>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</si>
  <si>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</si>
  <si>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</si>
  <si>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</si>
  <si>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</si>
  <si>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</si>
  <si>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</si>
  <si>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</si>
  <si>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</si>
  <si>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</si>
  <si>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</si>
  <si>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</si>
  <si>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</si>
  <si>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</si>
  <si>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</si>
  <si>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</si>
  <si>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</si>
  <si>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</si>
  <si>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</si>
  <si>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</si>
  <si>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</si>
  <si>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</si>
  <si>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</si>
  <si>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</si>
  <si>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</si>
  <si>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</si>
  <si>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</si>
  <si>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</si>
  <si>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</si>
  <si>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</si>
  <si>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</si>
  <si>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</si>
  <si>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</si>
  <si>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</si>
  <si>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</si>
  <si>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</si>
  <si>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</si>
  <si>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</si>
  <si>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</si>
  <si>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</si>
  <si>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</si>
  <si>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</si>
  <si>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</si>
  <si>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</si>
  <si>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</si>
  <si>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</si>
  <si>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</si>
  <si>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</si>
  <si>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</si>
  <si>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</si>
  <si>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</si>
  <si>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</si>
  <si>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</si>
  <si>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</si>
  <si>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</si>
  <si>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</si>
  <si>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</si>
  <si>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</si>
  <si>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</si>
  <si>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</si>
  <si>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</si>
  <si>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</si>
  <si>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</si>
  <si>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</si>
  <si>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</si>
  <si>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</si>
  <si>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</si>
  <si>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</si>
  <si>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</si>
  <si>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</si>
  <si>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</si>
  <si>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</si>
  <si>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</si>
  <si>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</si>
  <si>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</si>
  <si>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</si>
  <si>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</si>
  <si>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</si>
  <si>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</si>
  <si>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</si>
  <si>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</si>
  <si>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</si>
  <si>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</si>
  <si>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</si>
  <si>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</si>
  <si>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</si>
  <si>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</si>
  <si>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</si>
  <si>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</si>
  <si>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</si>
  <si>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</si>
  <si>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</si>
  <si>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</si>
  <si>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</si>
  <si>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</si>
  <si>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</si>
  <si>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</si>
  <si>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</si>
  <si>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</si>
  <si>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</si>
  <si>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</si>
  <si>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</si>
  <si>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</si>
  <si>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</si>
  <si>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</si>
  <si>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</si>
  <si>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</si>
  <si>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</si>
  <si>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</si>
  <si>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</si>
  <si>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</si>
  <si>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</si>
  <si>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</si>
  <si>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</si>
  <si>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</si>
  <si>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</si>
  <si>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</si>
  <si>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</si>
  <si>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</si>
  <si>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</si>
  <si>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</si>
  <si>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</si>
  <si>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</si>
  <si>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</si>
  <si>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</si>
  <si>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</si>
  <si>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</si>
  <si>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</si>
  <si>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</si>
  <si>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</si>
  <si>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</si>
  <si>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</si>
  <si>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</si>
  <si>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</si>
  <si>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</si>
  <si>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</si>
  <si>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</si>
  <si>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</si>
  <si>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</si>
  <si>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</si>
  <si>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</si>
  <si>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</si>
  <si>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</si>
  <si>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</si>
  <si>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</si>
  <si>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</si>
  <si>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</si>
  <si>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</si>
  <si>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</si>
  <si>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</si>
  <si>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</si>
  <si>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</si>
  <si>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</si>
  <si>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</si>
  <si>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</si>
  <si>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</si>
  <si>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</si>
  <si>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</si>
  <si>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</si>
  <si>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</si>
  <si>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</si>
  <si>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</si>
  <si>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</si>
  <si>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</si>
  <si>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</si>
  <si>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</si>
  <si>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</si>
  <si>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</si>
  <si>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</si>
  <si>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</si>
  <si>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</si>
  <si>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</si>
  <si>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</si>
  <si>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</si>
  <si>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</si>
  <si>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</si>
  <si>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</si>
  <si>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</si>
  <si>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</si>
  <si>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</si>
  <si>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</si>
  <si>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</si>
  <si>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</si>
  <si>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</si>
  <si>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</si>
  <si>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</si>
  <si>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</si>
  <si>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</si>
  <si>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</si>
  <si>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</si>
  <si>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</si>
  <si>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</si>
  <si>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</si>
  <si>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</si>
  <si>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</si>
  <si>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</si>
  <si>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</si>
  <si>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</si>
  <si>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</si>
  <si>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</si>
  <si>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</si>
  <si>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</si>
  <si>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</si>
  <si>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</si>
  <si>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</si>
  <si>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</si>
  <si>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</si>
  <si>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</si>
  <si>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</si>
  <si>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</si>
  <si>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</si>
  <si>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</si>
  <si>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</si>
  <si>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</si>
  <si>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</si>
  <si>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</si>
  <si>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</si>
  <si>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</si>
  <si>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</si>
  <si>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</si>
  <si>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</si>
  <si>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</si>
  <si>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</si>
  <si>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</si>
  <si>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</si>
  <si>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</si>
  <si>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</si>
  <si>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</si>
  <si>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</si>
  <si>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</si>
  <si>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</si>
  <si>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</si>
  <si>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</si>
  <si>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</si>
  <si>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</si>
  <si>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</si>
  <si>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</si>
  <si>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</si>
  <si>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</si>
  <si>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</si>
  <si>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</si>
  <si>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</si>
  <si>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</si>
  <si>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</si>
  <si>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</si>
  <si>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</si>
  <si>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</si>
  <si>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</si>
  <si>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</si>
  <si>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</si>
  <si>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</si>
  <si>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</si>
  <si>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</si>
  <si>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</si>
  <si>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</si>
  <si>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</si>
  <si>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</si>
  <si>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</si>
  <si>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</si>
  <si>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</si>
  <si>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</si>
  <si>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</si>
  <si>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</si>
  <si>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</si>
  <si>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</si>
  <si>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</si>
  <si>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</si>
  <si>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</si>
  <si>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</si>
  <si>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</si>
  <si>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</si>
  <si>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</si>
  <si>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</si>
  <si>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</si>
  <si>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</si>
  <si>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</si>
  <si>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</si>
  <si>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</si>
  <si>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</si>
  <si>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</si>
  <si>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</si>
  <si>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</si>
  <si>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</si>
  <si>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</si>
  <si>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</si>
  <si>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</si>
  <si>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</si>
  <si>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</si>
  <si>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</si>
  <si>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</si>
  <si>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</si>
  <si>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</si>
  <si>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</si>
  <si>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</si>
  <si>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</si>
  <si>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</si>
  <si>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</si>
  <si>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</si>
  <si>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</si>
  <si>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</si>
  <si>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</si>
  <si>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</si>
  <si>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</si>
  <si>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</si>
  <si>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</si>
  <si>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</si>
  <si>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</si>
  <si>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</si>
  <si>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</si>
  <si>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</si>
  <si>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</si>
  <si>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</si>
  <si>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</si>
  <si>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</si>
  <si>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</si>
  <si>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</si>
  <si>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</si>
  <si>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</si>
  <si>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</si>
  <si>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</si>
  <si>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</si>
  <si>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</si>
  <si>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</si>
  <si>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</si>
  <si>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</si>
  <si>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</si>
  <si>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</si>
  <si>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</si>
  <si>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</si>
  <si>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</si>
  <si>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</si>
  <si>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</si>
  <si>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</si>
  <si>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</si>
  <si>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</si>
  <si>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</si>
  <si>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</si>
  <si>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</si>
  <si>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</si>
  <si>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</si>
  <si>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</si>
  <si>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</si>
  <si>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</si>
  <si>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</si>
  <si>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</si>
  <si>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</si>
  <si>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</si>
  <si>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</si>
  <si>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</si>
  <si>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</si>
  <si>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</si>
  <si>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</si>
  <si>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</si>
  <si>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</si>
  <si>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</si>
  <si>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</si>
  <si>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</si>
  <si>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</si>
  <si>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</si>
  <si>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</si>
  <si>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</si>
  <si>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</si>
  <si>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</si>
  <si>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</si>
  <si>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</si>
  <si>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</si>
  <si>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</si>
  <si>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</si>
  <si>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</si>
  <si>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</si>
  <si>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</si>
  <si>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</si>
  <si>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</si>
  <si>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</si>
  <si>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</si>
  <si>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</si>
  <si>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</si>
  <si>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</si>
  <si>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</si>
  <si>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</si>
  <si>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</si>
  <si>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</si>
  <si>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</si>
  <si>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</si>
  <si>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</si>
  <si>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</si>
  <si>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</si>
  <si>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</si>
  <si>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</si>
  <si>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</si>
  <si>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</si>
  <si>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</si>
  <si>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</si>
  <si>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</si>
  <si>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</si>
  <si>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</si>
  <si>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</si>
  <si>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</si>
  <si>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</si>
  <si>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</si>
  <si>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</si>
  <si>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</si>
  <si>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</si>
  <si>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</si>
  <si>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</si>
  <si>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</si>
  <si>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</si>
  <si>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</si>
  <si>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</si>
  <si>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</si>
  <si>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</si>
  <si>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</si>
  <si>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</si>
  <si>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</si>
  <si>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</si>
  <si>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</si>
  <si>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</si>
  <si>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</si>
  <si>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</si>
  <si>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</si>
  <si>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</si>
  <si>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</si>
  <si>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</si>
  <si>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</si>
  <si>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</si>
  <si>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</si>
  <si>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</si>
  <si>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</si>
  <si>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</si>
  <si>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</si>
  <si>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</si>
  <si>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</si>
  <si>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</si>
  <si>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</si>
  <si>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</si>
  <si>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</si>
  <si>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</si>
  <si>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</si>
  <si>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</si>
  <si>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</si>
  <si>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</si>
  <si>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</si>
  <si>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</si>
  <si>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</si>
  <si>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</si>
  <si>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</si>
  <si>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</si>
  <si>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</si>
  <si>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</si>
  <si>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</si>
  <si>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</si>
  <si>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</si>
  <si>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</si>
  <si>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</si>
  <si>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</si>
  <si>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</si>
  <si>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</si>
  <si>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</si>
  <si>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</si>
  <si>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</si>
  <si>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</si>
  <si>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</si>
  <si>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</si>
  <si>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</si>
  <si>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</si>
  <si>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</si>
  <si>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</si>
  <si>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</si>
  <si>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</si>
  <si>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</si>
  <si>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</si>
  <si>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</si>
  <si>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</si>
  <si>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</si>
  <si>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</si>
  <si>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</si>
  <si>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</si>
  <si>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</si>
  <si>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</si>
  <si>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</si>
  <si>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</si>
  <si>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</si>
  <si>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</si>
  <si>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</si>
  <si>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</si>
  <si>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</si>
  <si>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</si>
  <si>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</si>
  <si>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</si>
  <si>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</si>
  <si>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</si>
  <si>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</si>
  <si>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</si>
  <si>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</si>
  <si>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</si>
  <si>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</si>
  <si>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</si>
  <si>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</si>
  <si>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</si>
  <si>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</si>
  <si>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</si>
  <si>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</si>
  <si>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</si>
  <si>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</si>
  <si>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</si>
  <si>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</si>
  <si>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</si>
  <si>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</si>
  <si>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</si>
  <si>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</si>
  <si>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</si>
  <si>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</si>
  <si>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</si>
  <si>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</si>
  <si>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</si>
  <si>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</si>
  <si>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</si>
  <si>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</si>
  <si>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</si>
  <si>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</si>
  <si>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</si>
  <si>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</si>
  <si>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</si>
  <si>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</si>
  <si>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</si>
  <si>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</si>
  <si>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</si>
  <si>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</si>
  <si>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</si>
  <si>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</si>
  <si>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</si>
  <si>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</si>
  <si>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</si>
  <si>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</si>
  <si>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</si>
  <si>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</si>
  <si>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</si>
  <si>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</si>
  <si>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</si>
  <si>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</si>
  <si>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</si>
  <si>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</si>
  <si>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</si>
  <si>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</si>
  <si>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</si>
  <si>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</si>
  <si>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</si>
  <si>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</si>
  <si>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</si>
  <si>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</si>
  <si>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</si>
  <si>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</si>
  <si>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</si>
  <si>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</si>
  <si>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</si>
  <si>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</si>
  <si>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</si>
  <si>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</si>
  <si>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</si>
  <si>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</si>
  <si>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</si>
  <si>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</si>
  <si>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</si>
  <si>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</si>
  <si>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</si>
  <si>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</si>
  <si>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</si>
  <si>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</si>
  <si>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</si>
  <si>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</si>
  <si>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</si>
  <si>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</si>
  <si>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</si>
  <si>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</si>
  <si>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</si>
  <si>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</si>
  <si>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</si>
  <si>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</si>
  <si>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</si>
  <si>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</si>
  <si>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</si>
  <si>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</si>
  <si>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</si>
  <si>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</si>
  <si>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</si>
  <si>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</si>
  <si>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</si>
  <si>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</si>
  <si>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</si>
  <si>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</si>
  <si>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</si>
  <si>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</si>
  <si>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</si>
  <si>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</si>
  <si>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</si>
  <si>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</si>
  <si>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</si>
  <si>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</si>
  <si>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</si>
  <si>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</si>
  <si>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</si>
  <si>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</si>
  <si>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</si>
  <si>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</si>
  <si>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</si>
  <si>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</si>
  <si>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</si>
  <si>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</si>
  <si>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</si>
  <si>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</si>
  <si>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</si>
  <si>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</si>
  <si>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</si>
  <si>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</si>
  <si>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</si>
  <si>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</si>
  <si>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</si>
  <si>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</si>
  <si>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</si>
  <si>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</si>
  <si>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</si>
  <si>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</si>
  <si>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</si>
  <si>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</si>
  <si>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</si>
  <si>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</si>
  <si>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</si>
  <si>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</si>
  <si>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</si>
  <si>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</si>
  <si>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</si>
  <si>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</si>
  <si>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</si>
  <si>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</si>
  <si>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</si>
  <si>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</si>
  <si>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</si>
  <si>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</si>
  <si>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</si>
  <si>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</si>
  <si>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</si>
  <si>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</si>
  <si>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</si>
  <si>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</si>
  <si>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</si>
  <si>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</si>
  <si>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</si>
  <si>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</si>
  <si>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</si>
  <si>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</si>
  <si>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</si>
  <si>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</si>
  <si>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</si>
  <si>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</si>
  <si>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</si>
  <si>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</si>
  <si>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</si>
  <si>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</si>
  <si>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</si>
  <si>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</si>
  <si>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</si>
  <si>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</si>
  <si>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</si>
  <si>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</si>
  <si>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</si>
  <si>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</si>
  <si>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</si>
  <si>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</si>
  <si>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</si>
  <si>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</si>
  <si>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</si>
  <si>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</si>
  <si>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</si>
  <si>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</si>
  <si>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</si>
  <si>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</si>
  <si>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</si>
  <si>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</si>
  <si>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</si>
  <si>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</si>
  <si>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</si>
  <si>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</si>
  <si>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</si>
  <si>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</si>
  <si>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</si>
  <si>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</si>
  <si>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</si>
  <si>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</si>
  <si>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</si>
  <si>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</si>
  <si>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</si>
  <si>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</si>
  <si>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</si>
  <si>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</si>
  <si>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</si>
  <si>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</si>
  <si>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</si>
  <si>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</si>
  <si>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</si>
  <si>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</si>
  <si>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</si>
  <si>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</si>
  <si>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</si>
  <si>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</si>
  <si>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</si>
  <si>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</si>
  <si>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</si>
  <si>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</si>
  <si>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</si>
  <si>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</si>
  <si>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</si>
  <si>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</si>
  <si>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</si>
  <si>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</si>
  <si>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</si>
  <si>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</si>
  <si>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</si>
  <si>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</si>
  <si>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</si>
  <si>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</si>
  <si>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</si>
  <si>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</si>
  <si>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</si>
  <si>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</si>
  <si>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</si>
  <si>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</si>
  <si>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</si>
  <si>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</si>
  <si>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</si>
  <si>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</si>
  <si>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</si>
  <si>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</si>
  <si>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</si>
  <si>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</si>
  <si>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</si>
  <si>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</si>
  <si>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</si>
  <si>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</si>
  <si>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</si>
  <si>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</si>
  <si>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</si>
  <si>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</si>
  <si>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</si>
  <si>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</si>
  <si>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</si>
  <si>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</si>
  <si>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</si>
  <si>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</si>
  <si>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</si>
  <si>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</si>
  <si>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</si>
  <si>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</si>
  <si>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</si>
  <si>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</si>
  <si>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</si>
  <si>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</si>
  <si>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</si>
  <si>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</si>
  <si>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</si>
  <si>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</si>
  <si>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</si>
  <si>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</si>
  <si>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</si>
  <si>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</si>
  <si>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</si>
  <si>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</si>
  <si>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</si>
  <si>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</si>
  <si>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</si>
  <si>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</si>
  <si>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</si>
  <si>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</si>
  <si>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</si>
  <si>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</si>
  <si>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</si>
  <si>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</si>
  <si>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</si>
  <si>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</si>
  <si>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</si>
  <si>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</si>
  <si>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</si>
  <si>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</si>
  <si>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</si>
  <si>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</si>
  <si>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</si>
  <si>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</si>
  <si>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</si>
  <si>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</si>
  <si>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</si>
  <si>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</si>
  <si>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</si>
  <si>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</si>
  <si>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</si>
  <si>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</si>
  <si>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</si>
  <si>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</si>
  <si>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</si>
  <si>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</si>
  <si>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</si>
  <si>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</si>
  <si>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</si>
  <si>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</si>
  <si>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</si>
  <si>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</si>
  <si>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</si>
  <si>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</si>
  <si>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</si>
  <si>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</si>
  <si>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</si>
  <si>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</si>
  <si>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</si>
  <si>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</si>
  <si>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</si>
  <si>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</si>
  <si>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</si>
  <si>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</si>
  <si>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</si>
  <si>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</si>
  <si>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</si>
  <si>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</si>
  <si>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</si>
  <si>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</si>
  <si>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</si>
  <si>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</si>
  <si>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</si>
  <si>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</si>
  <si>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</si>
  <si>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</si>
  <si>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</si>
  <si>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</si>
  <si>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</si>
  <si>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</si>
  <si>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</si>
  <si>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</si>
  <si>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</si>
  <si>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</si>
  <si>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</si>
  <si>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</si>
  <si>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</si>
  <si>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</si>
  <si>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</si>
  <si>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</si>
  <si>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</si>
  <si>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</si>
  <si>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</si>
  <si>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</si>
  <si>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</si>
  <si>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</si>
  <si>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</si>
  <si>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</si>
  <si>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</si>
  <si>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</si>
  <si>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</si>
  <si>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</si>
  <si>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</si>
  <si>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</si>
  <si>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</si>
  <si>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</si>
  <si>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</si>
  <si>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</si>
  <si>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</si>
  <si>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</si>
  <si>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</si>
  <si>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</si>
  <si>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</si>
  <si>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</si>
  <si>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</si>
  <si>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</si>
  <si>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</si>
  <si>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</si>
  <si>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</si>
  <si>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</si>
  <si>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</si>
  <si>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</si>
  <si>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</si>
  <si>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</si>
  <si>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</si>
  <si>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</si>
  <si>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</si>
  <si>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</si>
  <si>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</si>
  <si>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</si>
  <si>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</si>
  <si>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</si>
  <si>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</si>
  <si>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</si>
  <si>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</si>
  <si>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</si>
  <si>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</si>
  <si>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</si>
  <si>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</si>
  <si>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</si>
  <si>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</si>
  <si>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</si>
  <si>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</si>
  <si>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</si>
  <si>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</si>
  <si>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</si>
  <si>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</si>
  <si>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</si>
  <si>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</si>
  <si>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</si>
  <si>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</si>
  <si>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</si>
  <si>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</si>
  <si>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</si>
  <si>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</si>
  <si>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</si>
  <si>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</si>
  <si>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</si>
  <si>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</si>
  <si>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</si>
  <si>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</si>
  <si>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</si>
  <si>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</si>
  <si>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</si>
  <si>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</si>
  <si>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</si>
  <si>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</si>
  <si>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</si>
  <si>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</si>
  <si>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</si>
  <si>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</si>
  <si>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</si>
  <si>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</si>
  <si>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</si>
  <si>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</si>
  <si>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</si>
  <si>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</si>
  <si>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</si>
  <si>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</si>
  <si>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</si>
  <si>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</si>
  <si>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</si>
  <si>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</si>
  <si>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</si>
  <si>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</si>
  <si>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</si>
  <si>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</si>
  <si>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</si>
  <si>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</si>
  <si>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</si>
  <si>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</si>
  <si>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</si>
  <si>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</si>
  <si>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</si>
  <si>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</si>
  <si>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</si>
  <si>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</si>
  <si>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</si>
  <si>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</si>
  <si>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</si>
  <si>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</si>
  <si>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</si>
  <si>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</si>
  <si>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</si>
  <si>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</si>
  <si>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</si>
  <si>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</si>
  <si>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</si>
  <si>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</si>
  <si>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</si>
  <si>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</si>
  <si>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</si>
  <si>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</si>
  <si>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</si>
  <si>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</si>
  <si>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</si>
  <si>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</si>
  <si>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</si>
  <si>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</si>
  <si>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</si>
  <si>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</si>
  <si>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</si>
  <si>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</si>
  <si>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</si>
  <si>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</si>
  <si>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</si>
  <si>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</si>
  <si>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</si>
  <si>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</si>
  <si>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</si>
  <si>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</si>
  <si>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</si>
  <si>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</si>
  <si>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</si>
  <si>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</si>
  <si>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</si>
  <si>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</si>
  <si>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</si>
  <si>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</si>
  <si>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</si>
  <si>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</si>
  <si>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</si>
  <si>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</si>
  <si>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</si>
  <si>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</si>
  <si>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</si>
  <si>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</si>
  <si>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</si>
  <si>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</si>
  <si>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</si>
  <si>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</si>
  <si>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</si>
  <si>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</si>
  <si>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</si>
  <si>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</si>
  <si>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</si>
  <si>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</si>
  <si>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</si>
  <si>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</si>
  <si>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</si>
  <si>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</si>
  <si>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</si>
  <si>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</si>
  <si>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</si>
  <si>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</si>
  <si>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</si>
  <si>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</si>
  <si>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</si>
  <si>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</si>
  <si>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</si>
  <si>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</si>
  <si>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</si>
  <si>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</si>
  <si>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</si>
  <si>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</si>
  <si>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</si>
  <si>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</si>
  <si>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</si>
  <si>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</si>
  <si>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</si>
  <si>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</si>
  <si>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</si>
  <si>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</si>
  <si>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</si>
  <si>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</si>
  <si>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</si>
  <si>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</si>
  <si>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</si>
  <si>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</si>
  <si>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</si>
  <si>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</si>
  <si>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</si>
  <si>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</si>
  <si>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</si>
  <si>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</si>
  <si>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</si>
  <si>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</si>
  <si>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</si>
  <si>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</si>
  <si>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</si>
  <si>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</si>
  <si>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</si>
  <si>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</si>
  <si>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</si>
  <si>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</si>
  <si>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</si>
  <si>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</si>
  <si>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</si>
  <si>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</si>
  <si>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</si>
  <si>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</si>
  <si>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</si>
  <si>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</si>
  <si>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</si>
  <si>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</si>
  <si>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</si>
  <si>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</si>
  <si>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</si>
  <si>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</si>
  <si>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</si>
  <si>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</si>
  <si>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</si>
  <si>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</si>
  <si>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</si>
  <si>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</si>
  <si>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</si>
  <si>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</si>
  <si>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</si>
  <si>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</si>
  <si>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</si>
  <si>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</si>
  <si>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</si>
  <si>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</si>
  <si>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</si>
  <si>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</si>
  <si>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</si>
  <si>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</si>
  <si>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</si>
  <si>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</si>
  <si>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</si>
  <si>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</si>
  <si>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</si>
  <si>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</si>
  <si>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</si>
  <si>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</si>
  <si>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</si>
  <si>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</si>
  <si>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</si>
  <si>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</si>
  <si>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</si>
  <si>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</si>
  <si>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</si>
  <si>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</si>
  <si>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</si>
  <si>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</si>
  <si>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</si>
  <si>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</si>
  <si>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</si>
  <si>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</si>
  <si>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</si>
  <si>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</si>
  <si>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</si>
  <si>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</si>
  <si>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</si>
  <si>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</si>
  <si>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</si>
  <si>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</si>
  <si>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</si>
  <si>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</si>
  <si>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</si>
  <si>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</si>
  <si>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</si>
  <si>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</si>
  <si>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</si>
  <si>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</si>
  <si>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</si>
  <si>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</si>
  <si>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</si>
  <si>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</si>
  <si>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</si>
  <si>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</si>
  <si>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</si>
  <si>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</si>
  <si>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</si>
  <si>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</si>
  <si>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</si>
  <si>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</si>
  <si>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</si>
  <si>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</si>
  <si>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</si>
  <si>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</si>
  <si>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</si>
  <si>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</si>
  <si>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</si>
  <si>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</si>
  <si>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</si>
  <si>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</si>
  <si>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</si>
  <si>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</si>
  <si>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</si>
  <si>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</si>
  <si>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</si>
  <si>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</si>
  <si>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</si>
  <si>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</si>
  <si>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</si>
  <si>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</si>
  <si>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</si>
  <si>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</si>
  <si>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</si>
  <si>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</si>
  <si>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</si>
  <si>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</si>
  <si>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</si>
  <si>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</si>
  <si>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</si>
  <si>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</si>
  <si>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</si>
  <si>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</si>
  <si>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</si>
  <si>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</si>
  <si>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</si>
  <si>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</si>
  <si>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</si>
  <si>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</si>
  <si>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</si>
  <si>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</si>
  <si>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</si>
  <si>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</si>
  <si>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</si>
  <si>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</si>
  <si>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</si>
  <si>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</si>
  <si>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</si>
  <si>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</si>
  <si>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</si>
  <si>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</si>
  <si>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</si>
  <si>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</si>
  <si>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</si>
  <si>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</si>
  <si>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</si>
  <si>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</si>
  <si>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</si>
  <si>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</si>
  <si>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</si>
  <si>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</si>
  <si>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</si>
  <si>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</si>
  <si>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</si>
  <si>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</si>
  <si>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</si>
  <si>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</si>
  <si>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</si>
  <si>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</si>
  <si>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</si>
  <si>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</si>
  <si>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</si>
  <si>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</si>
  <si>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</si>
  <si>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</si>
  <si>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</si>
  <si>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</si>
  <si>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</si>
  <si>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</si>
  <si>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</si>
  <si>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</si>
  <si>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</si>
  <si>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</si>
  <si>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</si>
  <si>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</si>
  <si>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</si>
  <si>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</si>
  <si>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</si>
  <si>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</si>
  <si>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</si>
  <si>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</si>
  <si>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</si>
  <si>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</si>
  <si>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</si>
  <si>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</si>
  <si>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</si>
  <si>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</si>
  <si>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</si>
  <si>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</si>
  <si>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</si>
  <si>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</si>
  <si>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</si>
  <si>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</si>
  <si>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</si>
  <si>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</si>
  <si>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</si>
  <si>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</si>
  <si>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</si>
  <si>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</si>
  <si>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</si>
  <si>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</si>
  <si>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</si>
  <si>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</si>
  <si>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</si>
  <si>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</si>
  <si>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</si>
  <si>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</si>
  <si>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</si>
  <si>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</si>
  <si>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</si>
  <si>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</si>
  <si>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</si>
  <si>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</si>
  <si>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</si>
  <si>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</si>
  <si>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</si>
  <si>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</si>
  <si>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</si>
  <si>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</si>
  <si>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</si>
  <si>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</si>
  <si>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</si>
  <si>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</si>
  <si>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</si>
  <si>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</si>
  <si>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</si>
  <si>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</si>
  <si>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</si>
  <si>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</si>
  <si>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</si>
  <si>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</si>
  <si>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</si>
  <si>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</si>
  <si>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</si>
  <si>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</si>
  <si>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</si>
  <si>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</si>
  <si>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</si>
  <si>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</si>
  <si>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</si>
  <si>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</si>
  <si>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</si>
  <si>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</si>
  <si>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</si>
  <si>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</si>
  <si>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</si>
  <si>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</si>
  <si>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</si>
  <si>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</si>
  <si>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</si>
  <si>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</si>
  <si>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</si>
  <si>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</si>
  <si>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</si>
  <si>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</si>
  <si>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</si>
  <si>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</si>
  <si>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</si>
  <si>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</si>
  <si>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</si>
  <si>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</si>
  <si>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</si>
  <si>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</si>
  <si>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</si>
  <si>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</si>
  <si>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</si>
  <si>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</si>
  <si>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</si>
  <si>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</si>
  <si>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</si>
  <si>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</si>
  <si>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</si>
  <si>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</si>
  <si>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</si>
  <si>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</si>
  <si>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</si>
  <si>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</si>
  <si>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</si>
  <si>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</si>
  <si>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</si>
  <si>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</si>
  <si>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</si>
  <si>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</si>
  <si>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</si>
  <si>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</si>
  <si>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</si>
  <si>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</si>
  <si>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</si>
  <si>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</si>
  <si>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</si>
  <si>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</si>
  <si>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</si>
  <si>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</si>
  <si>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</si>
  <si>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</si>
  <si>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</si>
  <si>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</si>
  <si>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</si>
  <si>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</si>
  <si>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</si>
  <si>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</si>
  <si>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</si>
  <si>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</si>
  <si>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</si>
  <si>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</si>
  <si>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</si>
  <si>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</si>
  <si>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</si>
  <si>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</si>
  <si>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</si>
  <si>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</si>
  <si>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</si>
  <si>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</si>
  <si>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</si>
  <si>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</si>
  <si>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</si>
  <si>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</si>
  <si>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</si>
  <si>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</si>
  <si>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</si>
  <si>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</si>
  <si>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</si>
  <si>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</si>
  <si>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</si>
  <si>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</si>
  <si>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</si>
  <si>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</si>
  <si>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</si>
  <si>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</si>
  <si>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</si>
  <si>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</si>
  <si>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</si>
  <si>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</si>
  <si>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</si>
  <si>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</si>
  <si>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</si>
  <si>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</si>
  <si>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</si>
  <si>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</si>
  <si>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</si>
  <si>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</si>
  <si>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</si>
  <si>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</si>
  <si>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</si>
  <si>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</si>
  <si>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</si>
  <si>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</si>
  <si>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</si>
  <si>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</si>
  <si>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</si>
  <si>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</si>
  <si>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</si>
  <si>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</si>
  <si>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</si>
  <si>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</si>
  <si>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</si>
  <si>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</si>
  <si>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</si>
  <si>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</si>
  <si>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</si>
  <si>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</si>
  <si>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</si>
  <si>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</si>
  <si>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</si>
  <si>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</si>
  <si>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</si>
  <si>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</si>
  <si>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</si>
  <si>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</si>
  <si>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</si>
  <si>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</si>
  <si>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</si>
  <si>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</si>
  <si>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</si>
  <si>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</si>
  <si>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</si>
  <si>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</si>
  <si>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</si>
  <si>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</si>
  <si>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</si>
  <si>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</si>
  <si>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</si>
  <si>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</si>
  <si>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</si>
  <si>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</si>
  <si>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</si>
  <si>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</si>
  <si>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</si>
  <si>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</si>
  <si>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</si>
  <si>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</si>
  <si>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</si>
  <si>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</si>
  <si>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</si>
  <si>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</si>
  <si>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</si>
  <si>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</si>
  <si>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</si>
  <si>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</si>
  <si>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</si>
  <si>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</si>
  <si>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</si>
  <si>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</si>
  <si>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</si>
  <si>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</si>
  <si>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</si>
  <si>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</si>
  <si>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</si>
  <si>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</si>
  <si>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</si>
  <si>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</si>
  <si>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</si>
  <si>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</si>
  <si>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</si>
  <si>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</si>
  <si>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</si>
  <si>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</si>
  <si>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</si>
  <si>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</si>
  <si>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</si>
  <si>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</si>
  <si>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</si>
  <si>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</si>
  <si>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</si>
  <si>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</si>
  <si>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</si>
  <si>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</si>
  <si>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</si>
  <si>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</si>
  <si>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</si>
  <si>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</si>
  <si>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</si>
  <si>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</si>
  <si>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</si>
  <si>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</si>
  <si>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</si>
  <si>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</si>
  <si>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</si>
  <si>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</si>
  <si>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</si>
  <si>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</si>
  <si>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</si>
  <si>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</si>
  <si>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</si>
  <si>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</si>
  <si>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</si>
  <si>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</si>
  <si>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</si>
  <si>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</si>
  <si>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</si>
  <si>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</si>
  <si>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</si>
  <si>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</si>
  <si>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</si>
  <si>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</si>
  <si>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</si>
  <si>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</si>
  <si>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</si>
  <si>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</si>
  <si>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</si>
  <si>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</si>
  <si>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</si>
  <si>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</si>
  <si>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</si>
  <si>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</si>
  <si>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</si>
  <si>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</si>
  <si>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</si>
  <si>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</si>
  <si>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</si>
  <si>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</si>
  <si>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</si>
  <si>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</si>
  <si>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</si>
  <si>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</si>
  <si>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</si>
  <si>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</si>
  <si>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</si>
  <si>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</si>
  <si>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</si>
  <si>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</si>
  <si>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</si>
  <si>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</si>
  <si>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</si>
  <si>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</si>
  <si>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</si>
  <si>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</si>
  <si>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</si>
  <si>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</si>
  <si>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</si>
  <si>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</si>
  <si>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</si>
  <si>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</si>
  <si>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</si>
  <si>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</si>
  <si>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</si>
  <si>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</si>
  <si>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</si>
  <si>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</si>
  <si>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</si>
  <si>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</si>
  <si>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</si>
  <si>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</si>
  <si>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</si>
  <si>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</si>
  <si>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</si>
  <si>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</si>
  <si>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</si>
  <si>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</si>
  <si>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</si>
  <si>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</si>
  <si>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</si>
  <si>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</si>
  <si>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</si>
  <si>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</si>
  <si>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</si>
  <si>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</si>
  <si>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</si>
  <si>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</si>
  <si>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</si>
  <si>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</si>
  <si>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</si>
  <si>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</si>
  <si>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</si>
  <si>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</si>
  <si>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</si>
  <si>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</si>
  <si>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</si>
  <si>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</si>
  <si>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</si>
  <si>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</si>
  <si>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</si>
  <si>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</si>
  <si>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</si>
  <si>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</si>
  <si>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</si>
  <si>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</si>
  <si>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</si>
  <si>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</si>
  <si>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</si>
  <si>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</si>
  <si>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</si>
  <si>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</si>
  <si>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</si>
  <si>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</si>
  <si>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</si>
  <si>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</si>
  <si>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</si>
  <si>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</si>
  <si>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</si>
  <si>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</si>
  <si>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</si>
  <si>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</si>
  <si>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</si>
  <si>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</si>
  <si>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</si>
  <si>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</si>
  <si>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</si>
  <si>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</si>
  <si>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</si>
  <si>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</si>
  <si>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</si>
  <si>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</si>
  <si>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</si>
  <si>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</si>
  <si>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</si>
  <si>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</si>
  <si>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</si>
  <si>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</si>
  <si>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</si>
  <si>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</si>
  <si>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</si>
  <si>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</si>
  <si>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</si>
  <si>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</si>
  <si>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</si>
  <si>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</si>
  <si>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</si>
  <si>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</si>
  <si>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</si>
  <si>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</si>
  <si>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</si>
  <si>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</si>
  <si>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</si>
  <si>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</si>
  <si>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</si>
  <si>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</si>
  <si>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</si>
  <si>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</si>
  <si>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</si>
  <si>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</si>
  <si>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</si>
  <si>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</si>
  <si>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</si>
  <si>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</si>
  <si>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</si>
  <si>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</si>
  <si>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</si>
  <si>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</si>
  <si>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</si>
  <si>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</si>
  <si>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</si>
  <si>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</si>
  <si>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</si>
  <si>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</si>
  <si>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</si>
  <si>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</si>
  <si>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</si>
  <si>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</si>
  <si>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</si>
  <si>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</si>
  <si>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</si>
  <si>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</si>
  <si>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</si>
  <si>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</si>
  <si>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</si>
  <si>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</si>
  <si>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</si>
  <si>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</si>
  <si>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</si>
  <si>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</si>
  <si>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</si>
  <si>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</si>
  <si>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</si>
  <si>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</si>
  <si>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</si>
  <si>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</si>
  <si>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</si>
  <si>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</si>
  <si>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</si>
  <si>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</si>
  <si>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</si>
  <si>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</si>
  <si>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</si>
  <si>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</si>
  <si>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</si>
  <si>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</si>
  <si>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</si>
  <si>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</si>
  <si>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</si>
  <si>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</si>
  <si>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</si>
  <si>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</si>
  <si>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</si>
  <si>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</si>
  <si>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</si>
  <si>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</si>
  <si>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</si>
  <si>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</si>
  <si>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</si>
  <si>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</si>
  <si>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</si>
  <si>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</si>
  <si>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</si>
  <si>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</si>
  <si>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</si>
  <si>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</si>
  <si>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</si>
  <si>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</si>
  <si>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</si>
  <si>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</si>
  <si>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</si>
  <si>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</si>
  <si>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</si>
  <si>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</si>
  <si>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</si>
  <si>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</si>
  <si>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</si>
  <si>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</si>
  <si>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</si>
  <si>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</si>
  <si>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</si>
  <si>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</si>
  <si>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</si>
  <si>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</si>
  <si>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</si>
  <si>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</si>
  <si>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</si>
  <si>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</si>
  <si>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</si>
  <si>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</si>
  <si>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</si>
  <si>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</si>
  <si>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</si>
  <si>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</si>
  <si>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</si>
  <si>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</si>
  <si>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</si>
  <si>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</si>
  <si>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</si>
  <si>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</si>
  <si>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</si>
  <si>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</si>
  <si>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</si>
  <si>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</si>
  <si>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</si>
  <si>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</si>
  <si>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</si>
  <si>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</si>
  <si>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</si>
  <si>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</si>
  <si>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</si>
  <si>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</si>
  <si>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</si>
  <si>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</si>
  <si>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</si>
  <si>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</si>
  <si>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</si>
  <si>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</si>
  <si>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</si>
  <si>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</si>
  <si>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</si>
  <si>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</si>
  <si>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</si>
  <si>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</si>
  <si>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</si>
  <si>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</si>
  <si>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</si>
  <si>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</si>
  <si>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</si>
  <si>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</si>
  <si>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</si>
  <si>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</si>
  <si>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</si>
  <si>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</si>
  <si>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</si>
  <si>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</si>
  <si>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</si>
  <si>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</si>
  <si>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</si>
  <si>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</si>
  <si>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</si>
  <si>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</si>
  <si>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</si>
  <si>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</si>
  <si>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</si>
  <si>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</si>
  <si>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</si>
  <si>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</si>
  <si>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</si>
  <si>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</si>
  <si>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</si>
  <si>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</si>
  <si>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</si>
  <si>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</si>
  <si>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</si>
  <si>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</si>
  <si>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</si>
  <si>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</si>
  <si>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</si>
  <si>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</si>
  <si>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</si>
  <si>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</si>
  <si>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</si>
  <si>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</si>
  <si>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</si>
  <si>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</si>
  <si>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</si>
  <si>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</si>
  <si>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</si>
  <si>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</si>
  <si>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</si>
  <si>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</si>
  <si>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</si>
  <si>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</si>
  <si>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</si>
  <si>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</si>
  <si>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</si>
  <si>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</si>
  <si>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</si>
  <si>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</si>
  <si>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</si>
  <si>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</si>
  <si>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</si>
  <si>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</si>
  <si>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</si>
  <si>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</si>
  <si>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</si>
  <si>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</si>
  <si>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</si>
  <si>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</si>
  <si>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</si>
  <si>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</si>
  <si>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</si>
  <si>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</si>
  <si>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</si>
  <si>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</si>
  <si>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</si>
  <si>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</si>
  <si>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</si>
  <si>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</si>
  <si>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</si>
  <si>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</si>
  <si>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</si>
  <si>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</si>
  <si>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</si>
  <si>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</si>
  <si>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</si>
  <si>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</si>
  <si>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</si>
  <si>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</si>
  <si>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</si>
  <si>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</si>
  <si>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</si>
  <si>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</si>
  <si>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</si>
  <si>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</si>
  <si>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</si>
  <si>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</si>
  <si>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</si>
  <si>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</si>
  <si>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</si>
  <si>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</si>
  <si>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</si>
  <si>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</si>
  <si>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</si>
  <si>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</si>
  <si>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</si>
  <si>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</si>
  <si>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</si>
  <si>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</si>
  <si>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</si>
  <si>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</si>
  <si>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</si>
  <si>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</si>
  <si>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</si>
  <si>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</si>
  <si>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</si>
  <si>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</si>
  <si>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</si>
  <si>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</si>
  <si>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</si>
  <si>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</si>
  <si>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</si>
  <si>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</si>
  <si>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</si>
  <si>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</si>
  <si>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</si>
  <si>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</si>
  <si>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</si>
  <si>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</si>
  <si>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</si>
  <si>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</si>
  <si>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</si>
  <si>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</si>
  <si>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</si>
  <si>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</si>
  <si>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</si>
  <si>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</si>
  <si>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</si>
  <si>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</si>
  <si>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</si>
  <si>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</si>
  <si>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</si>
  <si>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</si>
  <si>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</si>
  <si>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</si>
  <si>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</si>
  <si>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</si>
  <si>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</si>
  <si>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</si>
  <si>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</si>
  <si>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</si>
  <si>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</si>
  <si>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</si>
  <si>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</si>
  <si>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</si>
  <si>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</si>
  <si>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</si>
  <si>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</si>
  <si>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</si>
  <si>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</si>
  <si>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</si>
  <si>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</si>
  <si>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</si>
  <si>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</si>
  <si>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</si>
  <si>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</si>
  <si>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</si>
  <si>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</si>
  <si>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</si>
  <si>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</si>
  <si>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</si>
  <si>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</si>
  <si>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</si>
  <si>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</si>
  <si>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</si>
  <si>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</si>
  <si>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</si>
  <si>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</si>
  <si>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</si>
  <si>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</si>
  <si>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</si>
  <si>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</si>
  <si>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</si>
  <si>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</si>
  <si>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</si>
  <si>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</si>
  <si>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</si>
  <si>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</si>
  <si>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</si>
  <si>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</si>
  <si>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</si>
  <si>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</si>
  <si>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</si>
  <si>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</si>
  <si>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</si>
  <si>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</si>
  <si>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</si>
  <si>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</si>
  <si>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</si>
  <si>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</si>
  <si>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</si>
  <si>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</si>
  <si>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</si>
  <si>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</si>
  <si>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</si>
  <si>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</si>
  <si>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</si>
  <si>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</si>
  <si>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</si>
  <si>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</si>
  <si>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</si>
  <si>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</si>
  <si>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</si>
  <si>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</si>
  <si>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</si>
  <si>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</si>
  <si>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</si>
  <si>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</si>
  <si>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</si>
  <si>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</si>
  <si>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</si>
  <si>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</si>
  <si>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</si>
  <si>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</si>
  <si>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</si>
  <si>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</si>
  <si>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</si>
  <si>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</si>
  <si>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</si>
  <si>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</si>
  <si>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</si>
  <si>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</si>
  <si>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</si>
  <si>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</si>
  <si>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</si>
  <si>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</si>
  <si>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</si>
  <si>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</si>
  <si>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</si>
  <si>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</si>
  <si>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</si>
  <si>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</si>
  <si>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</si>
  <si>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</si>
  <si>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</si>
  <si>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</si>
  <si>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</si>
  <si>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</si>
  <si>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</si>
  <si>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</si>
  <si>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</si>
  <si>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</si>
  <si>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</si>
  <si>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</si>
  <si>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</si>
  <si>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</si>
  <si>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</si>
  <si>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</si>
  <si>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</si>
  <si>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</si>
  <si>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</si>
  <si>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</si>
  <si>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</si>
  <si>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</si>
  <si>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</si>
  <si>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</si>
  <si>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</si>
  <si>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</si>
  <si>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</si>
  <si>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</si>
  <si>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</si>
  <si>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</si>
  <si>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</si>
  <si>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</si>
  <si>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</si>
  <si>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</si>
  <si>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</si>
  <si>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</si>
  <si>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</si>
  <si>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</si>
  <si>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</si>
  <si>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</si>
  <si>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</si>
  <si>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</si>
  <si>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</si>
  <si>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</si>
  <si>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</si>
  <si>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</si>
  <si>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</si>
  <si>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</si>
  <si>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</si>
  <si>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</si>
  <si>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</si>
  <si>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</si>
  <si>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</si>
  <si>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</si>
  <si>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</si>
  <si>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</si>
  <si>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</si>
  <si>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</si>
  <si>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</si>
  <si>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</si>
  <si>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</si>
  <si>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</si>
  <si>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</si>
  <si>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</si>
  <si>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</si>
  <si>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</si>
  <si>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</si>
  <si>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</si>
  <si>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</si>
  <si>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</si>
  <si>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</si>
  <si>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</si>
  <si>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</si>
  <si>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</si>
  <si>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</si>
  <si>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</si>
  <si>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</si>
  <si>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</si>
  <si>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</si>
  <si>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</si>
  <si>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</si>
  <si>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</si>
  <si>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</si>
  <si>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</si>
  <si>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</si>
  <si>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</si>
  <si>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</si>
  <si>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</si>
  <si>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</si>
  <si>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</si>
  <si>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</si>
  <si>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</si>
  <si>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</si>
  <si>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</si>
  <si>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</si>
  <si>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</si>
  <si>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</si>
  <si>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</si>
  <si>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</si>
  <si>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</si>
  <si>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</si>
  <si>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</si>
  <si>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</si>
  <si>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</si>
  <si>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</si>
  <si>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</si>
  <si>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</si>
  <si>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</si>
  <si>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</si>
  <si>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</si>
  <si>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</si>
  <si>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</si>
  <si>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</si>
  <si>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</si>
  <si>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</si>
  <si>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</si>
  <si>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</si>
  <si>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</si>
  <si>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</si>
  <si>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</si>
  <si>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</si>
  <si>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</si>
  <si>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</si>
  <si>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</si>
  <si>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</si>
  <si>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</si>
  <si>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</si>
  <si>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</si>
  <si>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</si>
  <si>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</si>
  <si>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</si>
  <si>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</si>
  <si>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</si>
  <si>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</si>
  <si>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</si>
  <si>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</si>
  <si>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</si>
  <si>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</si>
  <si>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</si>
  <si>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</si>
  <si>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</si>
  <si>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</si>
  <si>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</si>
  <si>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</si>
  <si>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</si>
  <si>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</si>
  <si>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</si>
  <si>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</si>
  <si>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</si>
  <si>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</si>
  <si>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</si>
  <si>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</si>
  <si>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</si>
  <si>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</si>
  <si>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</si>
  <si>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</si>
  <si>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</si>
  <si>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</si>
  <si>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</si>
  <si>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</si>
  <si>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</si>
  <si>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</si>
  <si>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</si>
  <si>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</si>
  <si>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</si>
  <si>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</si>
  <si>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</si>
  <si>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</si>
  <si>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</si>
  <si>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</si>
  <si>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</si>
  <si>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</si>
  <si>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</si>
  <si>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</si>
  <si>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</si>
  <si>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</si>
  <si>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</si>
  <si>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</si>
  <si>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</si>
  <si>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</si>
  <si>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</si>
  <si>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</si>
  <si>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</si>
  <si>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</si>
  <si>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</si>
  <si>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</si>
  <si>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</si>
  <si>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</si>
  <si>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</si>
  <si>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</si>
  <si>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</si>
  <si>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</si>
  <si>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</si>
  <si>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</si>
  <si>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</si>
  <si>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</si>
  <si>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</si>
  <si>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</si>
  <si>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</si>
  <si>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</si>
  <si>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</si>
  <si>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</si>
  <si>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</si>
  <si>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</si>
  <si>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</si>
  <si>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</si>
  <si>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</si>
  <si>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</si>
  <si>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</si>
  <si>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</si>
  <si>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</si>
  <si>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</si>
  <si>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</si>
  <si>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</si>
  <si>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</si>
  <si>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</si>
  <si>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</si>
  <si>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</si>
  <si>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</si>
  <si>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</si>
  <si>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</si>
  <si>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</si>
  <si>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</si>
  <si>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</si>
  <si>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</si>
  <si>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</si>
  <si>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</si>
  <si>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</si>
  <si>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</si>
  <si>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</si>
  <si>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</si>
  <si>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</si>
  <si>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</si>
  <si>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</si>
  <si>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</si>
  <si>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</si>
  <si>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</si>
  <si>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</si>
  <si>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</si>
  <si>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</si>
  <si>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</si>
  <si>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</si>
  <si>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</si>
  <si>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</si>
  <si>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</si>
  <si>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</si>
  <si>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</si>
  <si>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</si>
  <si>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</si>
  <si>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</si>
  <si>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</si>
  <si>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</si>
  <si>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</si>
  <si>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</si>
  <si>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</si>
  <si>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</si>
  <si>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</si>
  <si>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</si>
  <si>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</si>
  <si>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</si>
  <si>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</si>
  <si>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</si>
  <si>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</si>
  <si>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</si>
  <si>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</si>
  <si>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</si>
  <si>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</si>
  <si>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</si>
  <si>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</si>
  <si>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</si>
  <si>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</si>
  <si>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</si>
  <si>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</si>
  <si>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</si>
  <si>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</si>
  <si>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</si>
  <si>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</si>
  <si>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</si>
  <si>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</si>
  <si>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</si>
  <si>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</si>
  <si>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</si>
  <si>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</si>
  <si>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</si>
  <si>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</si>
  <si>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</si>
  <si>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</si>
  <si>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</si>
  <si>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</si>
  <si>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</si>
  <si>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</si>
  <si>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</si>
  <si>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</si>
  <si>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</si>
  <si>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</si>
  <si>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</si>
  <si>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</si>
  <si>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</si>
  <si>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</si>
  <si>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</si>
  <si>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</si>
  <si>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</si>
  <si>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</si>
  <si>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</si>
  <si>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</si>
  <si>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</si>
  <si>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</si>
  <si>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</si>
  <si>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</si>
  <si>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</si>
  <si>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</si>
  <si>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</si>
  <si>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</si>
  <si>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</si>
  <si>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</si>
  <si>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</si>
  <si>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</si>
  <si>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</si>
  <si>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</si>
  <si>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</si>
  <si>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</si>
  <si>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</si>
  <si>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</si>
  <si>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</si>
  <si>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</si>
  <si>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</si>
  <si>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</si>
  <si>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</si>
  <si>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</si>
  <si>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</si>
  <si>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</si>
  <si>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</si>
  <si>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</si>
  <si>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</si>
  <si>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</si>
  <si>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</si>
  <si>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</si>
  <si>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</si>
  <si>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</si>
  <si>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</si>
  <si>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</si>
  <si>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</si>
  <si>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</si>
  <si>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</si>
  <si>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</si>
  <si>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</si>
  <si>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</si>
  <si>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</si>
  <si>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</si>
  <si>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</si>
  <si>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</si>
  <si>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</si>
  <si>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</si>
  <si>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</si>
  <si>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</si>
  <si>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</si>
  <si>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</si>
  <si>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</si>
  <si>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</si>
  <si>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</si>
  <si>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</si>
  <si>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</si>
  <si>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</si>
  <si>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</si>
  <si>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</si>
  <si>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</si>
  <si>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</si>
  <si>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</si>
  <si>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</si>
  <si>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</si>
  <si>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</si>
  <si>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</si>
  <si>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</si>
  <si>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</si>
  <si>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</si>
  <si>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</si>
  <si>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</si>
  <si>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</si>
  <si>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</si>
  <si>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</si>
  <si>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</si>
  <si>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</si>
  <si>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</si>
  <si>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</si>
  <si>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</si>
  <si>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</si>
  <si>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</si>
  <si>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</si>
  <si>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</si>
  <si>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</si>
  <si>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</si>
  <si>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</si>
  <si>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</si>
  <si>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</si>
  <si>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</si>
  <si>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</si>
  <si>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</si>
  <si>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</si>
  <si>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</si>
  <si>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</si>
  <si>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</si>
  <si>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</si>
  <si>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</si>
  <si>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</si>
  <si>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</si>
  <si>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</si>
  <si>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</si>
  <si>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</si>
  <si>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</si>
  <si>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</si>
  <si>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</si>
  <si>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</si>
  <si>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</si>
  <si>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</si>
  <si>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</si>
  <si>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</si>
  <si>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</si>
  <si>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</si>
  <si>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</si>
  <si>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</si>
  <si>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</si>
  <si>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</si>
  <si>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</si>
  <si>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</si>
  <si>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</si>
  <si>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</si>
  <si>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</si>
  <si>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</si>
  <si>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</si>
  <si>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</si>
  <si>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</si>
  <si>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</si>
  <si>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</si>
  <si>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</si>
  <si>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</si>
  <si>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</si>
  <si>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</si>
  <si>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</si>
  <si>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</si>
  <si>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</si>
  <si>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</si>
  <si>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</si>
  <si>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</si>
  <si>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</si>
  <si>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</si>
  <si>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</si>
  <si>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</si>
  <si>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</si>
  <si>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</si>
  <si>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</si>
  <si>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</si>
  <si>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</si>
  <si>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</si>
  <si>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</si>
  <si>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</si>
  <si>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</si>
  <si>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</si>
  <si>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</si>
  <si>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</si>
  <si>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</si>
  <si>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</si>
  <si>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</si>
  <si>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</si>
  <si>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</si>
  <si>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</si>
  <si>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</si>
  <si>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</si>
  <si>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</si>
  <si>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</si>
  <si>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</si>
  <si>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</si>
  <si>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</si>
  <si>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</si>
  <si>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</si>
  <si>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</si>
  <si>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</si>
  <si>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</si>
  <si>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</si>
  <si>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</si>
  <si>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</si>
  <si>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</si>
  <si>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</si>
  <si>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</si>
  <si>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</si>
  <si>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</si>
  <si>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</si>
  <si>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</si>
  <si>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</si>
  <si>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</si>
  <si>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</si>
  <si>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</si>
  <si>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</si>
  <si>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</si>
  <si>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</si>
  <si>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</si>
  <si>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</si>
  <si>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</si>
  <si>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</si>
  <si>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</si>
  <si>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</si>
  <si>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</si>
  <si>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</si>
  <si>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</si>
  <si>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</si>
  <si>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</si>
  <si>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</si>
  <si>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</si>
  <si>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</si>
  <si>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</si>
  <si>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</si>
  <si>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</si>
  <si>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</si>
  <si>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</si>
  <si>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</si>
  <si>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</si>
  <si>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</si>
  <si>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</si>
  <si>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</si>
  <si>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</si>
  <si>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</si>
  <si>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</si>
  <si>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</si>
  <si>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</si>
  <si>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</si>
  <si>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</si>
  <si>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</si>
  <si>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</si>
  <si>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</si>
  <si>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</si>
  <si>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</si>
  <si>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</si>
  <si>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</si>
  <si>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</si>
  <si>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</si>
  <si>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</si>
  <si>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</si>
  <si>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</si>
  <si>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</si>
  <si>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</si>
  <si>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</si>
  <si>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</si>
  <si>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</si>
  <si>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</si>
  <si>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</si>
  <si>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</si>
  <si>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</si>
  <si>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</si>
  <si>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</si>
  <si>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</si>
  <si>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</si>
  <si>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</si>
  <si>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</si>
  <si>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</si>
  <si>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</si>
  <si>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</si>
  <si>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</si>
  <si>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</si>
  <si>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</si>
  <si>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</si>
  <si>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</si>
  <si>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</si>
  <si>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</si>
  <si>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</si>
  <si>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</si>
  <si>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</si>
  <si>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</si>
  <si>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</si>
  <si>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</si>
  <si>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</si>
  <si>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</si>
  <si>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</si>
  <si>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</si>
  <si>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</si>
  <si>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</si>
  <si>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</si>
  <si>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</si>
  <si>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</si>
  <si>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</si>
  <si>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</si>
  <si>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</si>
  <si>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</si>
  <si>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</si>
  <si>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</si>
  <si>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</si>
  <si>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</si>
  <si>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</si>
  <si>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</si>
  <si>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</si>
  <si>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</si>
  <si>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</si>
  <si>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</si>
  <si>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</si>
  <si>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</si>
  <si>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</si>
  <si>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</si>
  <si>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</si>
  <si>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</si>
  <si>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</si>
  <si>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</si>
  <si>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</si>
  <si>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</si>
  <si>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</si>
  <si>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</si>
  <si>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</si>
  <si>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</si>
  <si>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</si>
  <si>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</si>
  <si>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</si>
  <si>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</si>
  <si>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</si>
  <si>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</si>
  <si>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</si>
  <si>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</si>
  <si>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</si>
  <si>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</si>
  <si>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</si>
  <si>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</si>
  <si>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</si>
  <si>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</si>
  <si>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</si>
  <si>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</si>
  <si>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</si>
  <si>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</si>
  <si>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</si>
  <si>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</si>
  <si>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</si>
  <si>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</si>
  <si>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</si>
  <si>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</si>
  <si>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</si>
  <si>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</si>
  <si>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</si>
  <si>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</si>
  <si>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</si>
  <si>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</si>
  <si>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</si>
  <si>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</si>
  <si>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</si>
  <si>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</si>
  <si>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</si>
  <si>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</si>
  <si>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</si>
  <si>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</si>
  <si>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</si>
  <si>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</si>
  <si>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</si>
  <si>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</si>
  <si>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</si>
  <si>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</si>
  <si>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</si>
  <si>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</si>
  <si>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</si>
  <si>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</si>
  <si>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</si>
  <si>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</si>
  <si>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</si>
  <si>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</si>
  <si>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</si>
  <si>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</si>
  <si>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</si>
  <si>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</si>
  <si>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</si>
  <si>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</si>
  <si>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</si>
  <si>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</si>
  <si>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</si>
  <si>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</si>
  <si>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</si>
  <si>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</si>
  <si>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</si>
  <si>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</si>
  <si>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</si>
  <si>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</si>
  <si>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</si>
  <si>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</si>
  <si>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</si>
  <si>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</si>
  <si>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</si>
  <si>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</si>
  <si>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</si>
  <si>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</si>
  <si>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</si>
  <si>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</si>
  <si>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</si>
  <si>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</si>
  <si>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</si>
  <si>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</si>
  <si>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</si>
  <si>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</si>
  <si>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</si>
  <si>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</si>
  <si>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</si>
  <si>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</si>
  <si>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</si>
  <si>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</si>
  <si>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</si>
  <si>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</si>
  <si>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</si>
  <si>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</si>
  <si>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</si>
  <si>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</si>
  <si>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</si>
  <si>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</si>
  <si>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</si>
  <si>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</si>
  <si>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</si>
  <si>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</si>
  <si>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</si>
  <si>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</si>
  <si>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</si>
  <si>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</si>
  <si>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</si>
  <si>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</si>
  <si>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</si>
  <si>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</si>
  <si>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</si>
  <si>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</si>
  <si>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</si>
  <si>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</si>
  <si>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</si>
  <si>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</si>
  <si>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</si>
  <si>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</si>
  <si>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</si>
  <si>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</si>
  <si>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</si>
  <si>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</si>
  <si>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</si>
  <si>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</si>
  <si>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</si>
  <si>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</si>
  <si>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</si>
  <si>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</si>
  <si>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</si>
  <si>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</si>
  <si>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</si>
  <si>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</si>
  <si>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</si>
  <si>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</si>
  <si>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</si>
  <si>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</si>
  <si>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</si>
  <si>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</si>
  <si>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</si>
  <si>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</si>
  <si>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</si>
  <si>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</si>
  <si>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</si>
  <si>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</si>
  <si>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</si>
  <si>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</si>
  <si>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</si>
  <si>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</si>
  <si>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</si>
  <si>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</si>
  <si>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</si>
  <si>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</si>
  <si>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</si>
  <si>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</si>
  <si>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</si>
  <si>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</si>
  <si>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</si>
  <si>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</si>
  <si>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</si>
  <si>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</si>
  <si>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</si>
  <si>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</si>
  <si>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</si>
  <si>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</si>
  <si>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</si>
  <si>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</si>
  <si>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</si>
  <si>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</si>
  <si>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</si>
  <si>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</si>
  <si>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</si>
  <si>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</si>
  <si>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</si>
  <si>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</si>
  <si>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</si>
  <si>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</si>
  <si>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</si>
  <si>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</si>
  <si>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</si>
  <si>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</si>
  <si>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</si>
  <si>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</si>
  <si>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</si>
  <si>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</si>
  <si>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</si>
  <si>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</si>
  <si>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</si>
  <si>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</si>
  <si>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</si>
  <si>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</si>
  <si>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</si>
  <si>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</si>
  <si>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</si>
  <si>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</si>
  <si>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</si>
  <si>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</si>
  <si>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</si>
  <si>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</si>
  <si>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</si>
  <si>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</si>
  <si>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</si>
  <si>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</si>
  <si>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</si>
  <si>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</si>
  <si>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</si>
  <si>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</si>
  <si>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</si>
  <si>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</si>
  <si>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</si>
  <si>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</si>
  <si>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</si>
  <si>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</si>
  <si>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</si>
  <si>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</si>
  <si>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</si>
  <si>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</si>
  <si>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</si>
  <si>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</si>
  <si>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</si>
  <si>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</si>
  <si>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</si>
  <si>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</si>
  <si>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</si>
  <si>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</si>
  <si>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</si>
  <si>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</si>
  <si>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</si>
  <si>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</si>
  <si>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</si>
  <si>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</si>
  <si>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</si>
  <si>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</si>
  <si>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</si>
  <si>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</si>
  <si>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</si>
  <si>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</si>
  <si>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</si>
  <si>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</si>
  <si>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</si>
  <si>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</si>
  <si>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</si>
  <si>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</si>
  <si>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</si>
  <si>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</si>
  <si>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</si>
  <si>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</si>
  <si>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</si>
  <si>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</si>
  <si>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</si>
  <si>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</si>
  <si>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</si>
  <si>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</si>
  <si>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</si>
  <si>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</si>
  <si>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</si>
  <si>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</si>
  <si>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</si>
  <si>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</si>
  <si>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</si>
  <si>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</si>
  <si>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</si>
  <si>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</si>
  <si>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</si>
  <si>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</si>
  <si>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</si>
  <si>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</si>
  <si>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</si>
  <si>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</si>
  <si>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</si>
  <si>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</si>
  <si>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</si>
  <si>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</si>
  <si>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</si>
  <si>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</si>
  <si>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</si>
  <si>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</si>
  <si>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</si>
  <si>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</si>
  <si>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</si>
  <si>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</si>
  <si>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</si>
  <si>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</si>
  <si>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</si>
  <si>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</si>
  <si>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</si>
  <si>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</si>
  <si>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</si>
  <si>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</si>
  <si>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</si>
  <si>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</si>
  <si>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</si>
  <si>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</si>
  <si>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</si>
  <si>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</si>
  <si>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</si>
  <si>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</si>
  <si>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</si>
  <si>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</si>
  <si>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</si>
  <si>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</si>
  <si>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</si>
  <si>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</si>
  <si>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</si>
  <si>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</si>
  <si>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</si>
  <si>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</si>
  <si>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</si>
  <si>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</si>
  <si>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</si>
  <si>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</si>
  <si>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</si>
  <si>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</si>
  <si>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</si>
  <si>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</si>
  <si>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</si>
  <si>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</si>
  <si>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</si>
  <si>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</si>
  <si>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</si>
  <si>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</si>
  <si>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</si>
  <si>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</si>
  <si>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</si>
  <si>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</si>
  <si>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</si>
  <si>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</si>
  <si>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</si>
  <si>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</si>
  <si>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</si>
  <si>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</si>
  <si>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</si>
  <si>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</si>
  <si>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</si>
  <si>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</si>
  <si>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</si>
  <si>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</si>
  <si>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</si>
  <si>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</si>
  <si>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</si>
  <si>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</si>
  <si>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</si>
  <si>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</si>
  <si>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</si>
  <si>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</si>
  <si>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</si>
  <si>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</si>
  <si>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</si>
  <si>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</si>
  <si>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</si>
  <si>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</si>
  <si>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</si>
  <si>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</si>
  <si>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</si>
  <si>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</si>
  <si>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</si>
  <si>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</si>
  <si>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</si>
  <si>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</si>
  <si>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</si>
  <si>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</si>
  <si>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</si>
  <si>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</si>
  <si>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</si>
  <si>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</si>
  <si>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</si>
  <si>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</si>
  <si>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</si>
  <si>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</si>
  <si>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</si>
  <si>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</si>
  <si>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</si>
  <si>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</si>
  <si>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</si>
  <si>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</si>
  <si>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</si>
  <si>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</si>
  <si>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</si>
  <si>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</si>
  <si>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</si>
  <si>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</si>
  <si>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</si>
  <si>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</si>
  <si>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</si>
  <si>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</si>
  <si>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</si>
  <si>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</si>
  <si>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</si>
  <si>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</si>
  <si>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</si>
  <si>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</si>
  <si>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</si>
  <si>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</si>
  <si>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</si>
  <si>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</si>
  <si>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</si>
  <si>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</si>
  <si>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</si>
  <si>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</si>
  <si>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</si>
  <si>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</si>
  <si>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</si>
  <si>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</si>
  <si>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</si>
  <si>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</si>
  <si>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</si>
  <si>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</si>
  <si>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</si>
  <si>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</si>
  <si>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</si>
  <si>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</si>
  <si>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</si>
  <si>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</si>
  <si>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</si>
  <si>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</si>
  <si>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</si>
  <si>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</si>
  <si>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</si>
  <si>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</si>
  <si>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</si>
  <si>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</si>
  <si>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</si>
  <si>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</si>
  <si>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</si>
  <si>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</si>
  <si>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</si>
  <si>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</si>
  <si>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</si>
  <si>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</si>
  <si>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</si>
  <si>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</si>
  <si>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</si>
  <si>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</si>
  <si>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</si>
  <si>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</si>
  <si>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</si>
  <si>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</si>
  <si>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</si>
  <si>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</si>
  <si>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</si>
  <si>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</si>
  <si>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</si>
  <si>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</si>
  <si>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</si>
  <si>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</si>
  <si>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</si>
  <si>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</si>
  <si>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</si>
  <si>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</si>
  <si>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</si>
  <si>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</si>
  <si>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</si>
  <si>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</si>
  <si>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</si>
  <si>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</si>
  <si>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</si>
  <si>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</si>
  <si>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</si>
  <si>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</si>
  <si>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</si>
  <si>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</si>
  <si>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</si>
  <si>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</si>
  <si>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</si>
  <si>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</si>
  <si>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</si>
  <si>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</si>
  <si>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</si>
  <si>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</si>
  <si>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</si>
  <si>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</si>
  <si>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</si>
  <si>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</si>
  <si>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</si>
  <si>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</si>
  <si>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</si>
  <si>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</si>
  <si>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</si>
  <si>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</si>
  <si>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</si>
  <si>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</si>
  <si>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</si>
  <si>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</si>
  <si>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</si>
  <si>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</si>
  <si>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</si>
  <si>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</si>
  <si>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</si>
  <si>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</si>
  <si>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</si>
  <si>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</si>
  <si>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</si>
  <si>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</si>
  <si>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</si>
  <si>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</si>
  <si>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</si>
  <si>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</si>
  <si>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</si>
  <si>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</si>
  <si>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</si>
  <si>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</si>
  <si>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</si>
  <si>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</si>
  <si>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</si>
  <si>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</si>
  <si>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</si>
  <si>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</si>
  <si>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</si>
  <si>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</si>
  <si>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</si>
  <si>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</si>
  <si>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</si>
  <si>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</si>
  <si>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</si>
  <si>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</si>
  <si>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</si>
  <si>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</si>
  <si>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</si>
  <si>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</si>
  <si>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</si>
  <si>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</si>
  <si>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</si>
  <si>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</si>
  <si>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</si>
  <si>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</si>
  <si>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</si>
  <si>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</si>
  <si>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</si>
  <si>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</si>
  <si>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</si>
  <si>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</si>
  <si>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</si>
  <si>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</si>
  <si>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</si>
  <si>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</si>
  <si>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</si>
  <si>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</si>
  <si>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</si>
  <si>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</si>
  <si>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</si>
  <si>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</si>
  <si>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</si>
  <si>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</si>
  <si>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</si>
  <si>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</si>
  <si>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</si>
  <si>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</si>
  <si>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</si>
  <si>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</si>
  <si>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</si>
  <si>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</si>
  <si>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</si>
  <si>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</si>
  <si>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</si>
  <si>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</si>
  <si>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</si>
  <si>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</si>
  <si>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</si>
  <si>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</si>
  <si>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</si>
  <si>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</si>
  <si>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</si>
  <si>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</si>
  <si>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</si>
  <si>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</si>
  <si>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</si>
  <si>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</si>
  <si>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</si>
  <si>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</si>
  <si>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</si>
  <si>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</si>
  <si>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</si>
  <si>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</si>
  <si>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</si>
  <si>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</si>
  <si>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</si>
  <si>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</si>
  <si>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</si>
  <si>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</si>
  <si>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</si>
  <si>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</si>
  <si>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</si>
  <si>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</si>
  <si>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</si>
  <si>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</si>
  <si>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</si>
  <si>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</si>
  <si>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</si>
  <si>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</si>
  <si>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</si>
  <si>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</si>
  <si>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</si>
  <si>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</si>
  <si>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</si>
  <si>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</si>
  <si>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</si>
  <si>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</si>
  <si>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</si>
  <si>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</si>
  <si>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</si>
  <si>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</si>
  <si>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</si>
  <si>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</si>
  <si>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</si>
  <si>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</si>
  <si>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</si>
  <si>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</si>
  <si>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</si>
  <si>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</si>
  <si>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</si>
  <si>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</si>
  <si>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</si>
  <si>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</si>
  <si>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</si>
  <si>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</si>
  <si>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</si>
  <si>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</si>
  <si>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</si>
  <si>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</si>
  <si>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</si>
  <si>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</si>
  <si>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</si>
  <si>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</si>
  <si>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</si>
  <si>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</si>
  <si>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</si>
  <si>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</si>
  <si>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</si>
  <si>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</si>
  <si>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</si>
  <si>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</si>
  <si>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</si>
  <si>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</si>
  <si>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</si>
  <si>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</si>
  <si>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</si>
  <si>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</si>
  <si>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</si>
  <si>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</si>
  <si>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</si>
  <si>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</si>
  <si>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</si>
  <si>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</si>
  <si>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</si>
  <si>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</si>
  <si>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</si>
  <si>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</si>
  <si>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</si>
  <si>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</si>
  <si>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</si>
  <si>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</si>
  <si>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</si>
  <si>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</si>
  <si>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</si>
  <si>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</si>
  <si>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</si>
  <si>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</si>
  <si>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</si>
  <si>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</si>
  <si>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</si>
  <si>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</si>
  <si>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</si>
  <si>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</si>
  <si>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</si>
  <si>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</si>
  <si>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</si>
  <si>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</si>
  <si>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</si>
  <si>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</si>
  <si>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</si>
  <si>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</si>
  <si>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</si>
  <si>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</si>
  <si>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</si>
  <si>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</si>
  <si>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</si>
  <si>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</si>
  <si>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</si>
  <si>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</si>
  <si>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</si>
  <si>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</si>
  <si>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</si>
  <si>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</si>
  <si>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</si>
  <si>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</si>
  <si>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</si>
  <si>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</si>
  <si>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</si>
  <si>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</si>
  <si>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</si>
  <si>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</si>
  <si>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</si>
  <si>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</si>
  <si>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</si>
  <si>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</si>
  <si>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</si>
  <si>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</si>
  <si>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</si>
  <si>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</si>
  <si>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</si>
  <si>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</si>
  <si>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</si>
  <si>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</si>
  <si>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</si>
  <si>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</si>
  <si>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</si>
  <si>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</si>
  <si>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</si>
  <si>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</si>
  <si>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</si>
  <si>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</si>
  <si>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</si>
  <si>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</si>
  <si>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</si>
  <si>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</si>
  <si>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</si>
  <si>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</si>
  <si>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</si>
  <si>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</si>
  <si>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</si>
  <si>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</si>
  <si>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</si>
  <si>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</si>
  <si>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</si>
  <si>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</si>
  <si>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</si>
  <si>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</si>
  <si>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</si>
  <si>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</si>
  <si>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</si>
  <si>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</si>
  <si>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</si>
  <si>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</si>
  <si>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</si>
  <si>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</si>
  <si>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</si>
  <si>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</si>
  <si>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</si>
  <si>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</si>
  <si>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</si>
  <si>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</si>
  <si>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</si>
  <si>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</si>
  <si>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</si>
  <si>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</si>
  <si>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</si>
  <si>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</si>
  <si>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</si>
  <si>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</si>
  <si>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</si>
  <si>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</si>
  <si>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</si>
  <si>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</si>
  <si>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</si>
  <si>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</si>
  <si>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</si>
  <si>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</si>
  <si>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</si>
  <si>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</si>
  <si>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</si>
  <si>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</si>
  <si>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</si>
  <si>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</si>
  <si>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</si>
  <si>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</si>
  <si>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</si>
  <si>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</si>
  <si>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</si>
  <si>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</si>
  <si>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</si>
  <si>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</si>
  <si>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</si>
  <si>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</si>
  <si>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</si>
  <si>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</si>
  <si>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</si>
  <si>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</si>
  <si>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</si>
  <si>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</si>
  <si>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</si>
  <si>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</si>
  <si>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</si>
  <si>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</si>
  <si>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</si>
  <si>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</si>
  <si>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</si>
  <si>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</si>
  <si>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</si>
  <si>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</si>
  <si>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</si>
  <si>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</si>
  <si>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</si>
  <si>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</si>
  <si>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</si>
  <si>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</si>
  <si>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</si>
  <si>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</si>
  <si>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</si>
  <si>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</si>
  <si>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</si>
  <si>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</si>
  <si>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</si>
  <si>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</si>
  <si>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</si>
  <si>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</si>
  <si>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</si>
  <si>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</si>
  <si>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</si>
  <si>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</si>
  <si>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</si>
  <si>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</si>
  <si>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</si>
  <si>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</si>
  <si>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</si>
  <si>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</si>
  <si>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</si>
  <si>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</si>
  <si>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</si>
  <si>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</si>
  <si>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</si>
  <si>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</si>
  <si>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</si>
  <si>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</si>
  <si>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</si>
  <si>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</si>
  <si>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</si>
  <si>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</si>
  <si>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</si>
  <si>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</si>
  <si>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</si>
  <si>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</si>
  <si>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</si>
  <si>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</si>
  <si>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</si>
  <si>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</si>
  <si>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</si>
  <si>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</si>
  <si>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</si>
  <si>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</si>
  <si>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</si>
  <si>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</si>
  <si>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</si>
  <si>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</si>
  <si>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</si>
  <si>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</si>
  <si>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</si>
  <si>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</si>
  <si>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</si>
  <si>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</si>
  <si>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</si>
  <si>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</si>
  <si>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</si>
  <si>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</si>
  <si>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</si>
  <si>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</si>
  <si>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</si>
  <si>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</si>
  <si>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</si>
  <si>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</si>
  <si>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</si>
  <si>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</si>
  <si>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</si>
  <si>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</si>
  <si>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</si>
  <si>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</si>
  <si>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</si>
  <si>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</si>
  <si>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</si>
  <si>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</si>
  <si>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</si>
  <si>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</si>
  <si>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</si>
  <si>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</si>
  <si>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</si>
  <si>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</si>
  <si>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</si>
  <si>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</si>
  <si>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</si>
  <si>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</si>
  <si>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</si>
  <si>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</si>
  <si>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</si>
  <si>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</si>
  <si>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</si>
  <si>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</si>
  <si>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</si>
  <si>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</si>
  <si>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</si>
  <si>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</si>
  <si>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</si>
  <si>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</si>
  <si>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</si>
  <si>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</si>
  <si>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</si>
  <si>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</si>
  <si>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</si>
  <si>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</si>
  <si>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</si>
  <si>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</si>
  <si>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</si>
  <si>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</si>
  <si>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</si>
  <si>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</si>
  <si>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</si>
  <si>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</si>
  <si>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</si>
  <si>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</si>
  <si>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</si>
  <si>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</si>
  <si>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</si>
  <si>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</si>
  <si>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</si>
  <si>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</si>
  <si>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</si>
  <si>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</si>
  <si>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</si>
  <si>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</si>
  <si>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</si>
  <si>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</si>
  <si>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</si>
  <si>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</si>
  <si>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</si>
  <si>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</si>
  <si>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</si>
  <si>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</si>
  <si>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</si>
  <si>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</si>
  <si>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</si>
  <si>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</si>
  <si>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</si>
  <si>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</si>
  <si>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</si>
  <si>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</si>
  <si>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</si>
  <si>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</si>
  <si>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</si>
  <si>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</si>
  <si>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</si>
  <si>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</si>
  <si>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</si>
  <si>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</si>
  <si>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</si>
  <si>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</si>
  <si>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</si>
  <si>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</si>
  <si>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</si>
  <si>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</si>
  <si>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</si>
  <si>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</si>
  <si>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</si>
  <si>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</si>
  <si>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</si>
  <si>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</si>
  <si>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</si>
  <si>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</si>
  <si>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</si>
  <si>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</si>
  <si>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</si>
  <si>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</si>
  <si>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</si>
  <si>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</si>
  <si>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</si>
  <si>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</si>
  <si>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</si>
  <si>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</si>
  <si>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</si>
  <si>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</si>
  <si>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</si>
  <si>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</si>
  <si>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</si>
  <si>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</si>
  <si>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</si>
  <si>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</si>
  <si>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</si>
  <si>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</si>
  <si>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</si>
  <si>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</si>
  <si>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</si>
  <si>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</si>
  <si>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</si>
  <si>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</si>
  <si>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</si>
  <si>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</si>
  <si>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</si>
  <si>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</si>
  <si>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</si>
  <si>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</si>
  <si>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</si>
  <si>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</si>
  <si>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</si>
  <si>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</si>
  <si>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</si>
  <si>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</si>
  <si>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</si>
  <si>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</si>
  <si>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</si>
  <si>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</si>
  <si>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</si>
  <si>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</si>
  <si>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</si>
  <si>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</si>
  <si>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</si>
  <si>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</si>
  <si>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</si>
  <si>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</si>
  <si>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</si>
  <si>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</si>
  <si>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</si>
  <si>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</si>
  <si>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</si>
  <si>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</si>
  <si>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</si>
  <si>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</si>
  <si>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</si>
  <si>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</si>
  <si>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</si>
  <si>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</si>
  <si>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</si>
  <si>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</si>
  <si>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</si>
  <si>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</si>
  <si>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</si>
  <si>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</si>
  <si>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</si>
  <si>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</si>
  <si>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</si>
  <si>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</si>
  <si>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</si>
  <si>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</si>
  <si>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</si>
  <si>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</si>
  <si>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</si>
  <si>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</si>
  <si>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</si>
  <si>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</si>
  <si>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</si>
  <si>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</si>
  <si>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</si>
  <si>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</si>
  <si>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</si>
  <si>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</si>
  <si>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</si>
  <si>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</si>
  <si>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</si>
  <si>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</si>
  <si>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</si>
  <si>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</si>
  <si>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</si>
  <si>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</si>
  <si>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</si>
  <si>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</si>
  <si>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</si>
  <si>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</si>
  <si>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</si>
  <si>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</si>
  <si>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</si>
  <si>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</si>
  <si>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</si>
  <si>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</si>
  <si>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</si>
  <si>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</si>
  <si>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</si>
  <si>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</si>
  <si>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</si>
  <si>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</si>
  <si>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</si>
  <si>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</si>
  <si>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</si>
  <si>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</si>
  <si>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</si>
  <si>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</si>
  <si>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</si>
  <si>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</si>
  <si>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</si>
  <si>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</si>
  <si>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</si>
  <si>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</si>
  <si>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</si>
  <si>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</si>
  <si>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</si>
  <si>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</si>
  <si>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</si>
  <si>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</si>
  <si>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</si>
  <si>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</si>
  <si>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</si>
  <si>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</si>
  <si>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</si>
  <si>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</si>
  <si>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</si>
  <si>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</si>
  <si>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</si>
  <si>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</si>
  <si>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</si>
  <si>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</si>
  <si>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</si>
  <si>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</si>
  <si>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</si>
  <si>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</si>
  <si>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</si>
  <si>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</si>
  <si>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</si>
  <si>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</si>
  <si>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</si>
  <si>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</si>
  <si>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</si>
  <si>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</si>
  <si>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</si>
  <si>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</si>
  <si>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</si>
  <si>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</si>
  <si>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</si>
  <si>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</si>
  <si>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</si>
  <si>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</si>
  <si>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</si>
  <si>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</si>
  <si>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</si>
  <si>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</si>
  <si>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</si>
  <si>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</si>
  <si>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</si>
  <si>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</si>
  <si>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</si>
  <si>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</si>
  <si>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</si>
  <si>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</si>
  <si>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</si>
  <si>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</si>
  <si>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</si>
  <si>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</si>
  <si>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</si>
  <si>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</si>
  <si>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</si>
  <si>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</si>
  <si>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</si>
  <si>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</si>
  <si>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</si>
  <si>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</si>
  <si>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</si>
  <si>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</si>
  <si>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</si>
  <si>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</si>
  <si>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</si>
  <si>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</si>
  <si>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</si>
  <si>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</si>
  <si>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</si>
  <si>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</si>
  <si>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</si>
  <si>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</si>
  <si>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</si>
  <si>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</si>
  <si>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</si>
  <si>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</si>
  <si>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</si>
  <si>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</si>
  <si>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</si>
  <si>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</si>
  <si>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</si>
  <si>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</si>
  <si>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</si>
  <si>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</si>
  <si>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</si>
  <si>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</si>
  <si>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</si>
  <si>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</si>
  <si>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</si>
  <si>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</si>
  <si>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</si>
  <si>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</si>
  <si>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</si>
  <si>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</si>
  <si>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</si>
  <si>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</si>
  <si>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</si>
  <si>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</si>
  <si>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</si>
  <si>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</si>
  <si>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</si>
  <si>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</si>
  <si>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</si>
  <si>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</si>
  <si>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</si>
  <si>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</si>
  <si>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</si>
  <si>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</si>
  <si>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</si>
  <si>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</si>
  <si>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</si>
  <si>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</si>
  <si>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</si>
  <si>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</si>
  <si>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</si>
  <si>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</si>
  <si>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</si>
  <si>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</si>
  <si>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</si>
  <si>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</si>
  <si>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</si>
  <si>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</si>
  <si>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</si>
  <si>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</si>
  <si>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</si>
  <si>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</si>
  <si>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</si>
  <si>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</si>
  <si>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</si>
  <si>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</si>
  <si>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</si>
  <si>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</si>
  <si>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</si>
  <si>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</si>
  <si>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</si>
  <si>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</si>
  <si>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</si>
  <si>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</si>
  <si>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</si>
  <si>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</si>
  <si>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</si>
  <si>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</si>
  <si>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</si>
  <si>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</si>
  <si>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</si>
  <si>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</si>
  <si>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</si>
  <si>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</si>
  <si>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</si>
  <si>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</si>
  <si>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</si>
  <si>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</si>
  <si>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</si>
  <si>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</si>
  <si>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</si>
  <si>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</si>
  <si>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</si>
  <si>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</si>
  <si>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</si>
  <si>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</si>
  <si>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</si>
  <si>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</si>
  <si>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</si>
  <si>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</si>
  <si>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</si>
  <si>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</si>
  <si>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</si>
  <si>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</si>
  <si>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</si>
  <si>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</si>
  <si>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</si>
  <si>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</si>
  <si>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</si>
  <si>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</si>
  <si>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</si>
  <si>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</si>
  <si>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</si>
  <si>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</si>
  <si>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</si>
  <si>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</si>
  <si>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</si>
  <si>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</si>
  <si>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</si>
  <si>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</si>
  <si>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</si>
  <si>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</si>
  <si>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</si>
  <si>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</si>
  <si>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</si>
  <si>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</si>
  <si>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</si>
  <si>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</si>
  <si>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</si>
  <si>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</si>
  <si>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</si>
  <si>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</si>
  <si>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</si>
  <si>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</si>
  <si>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</si>
  <si>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</si>
  <si>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</si>
  <si>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</si>
  <si>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</si>
  <si>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</si>
  <si>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</si>
  <si>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</si>
  <si>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</si>
  <si>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</si>
  <si>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</si>
  <si>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</si>
  <si>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</si>
  <si>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</si>
  <si>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</si>
  <si>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</si>
  <si>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</si>
  <si>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</si>
  <si>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</si>
  <si>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</si>
  <si>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</si>
  <si>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</si>
  <si>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</si>
  <si>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</si>
  <si>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</si>
  <si>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</si>
  <si>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</si>
  <si>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</si>
  <si>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</si>
  <si>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</si>
  <si>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</si>
  <si>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</si>
  <si>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</si>
  <si>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</si>
  <si>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</si>
  <si>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</si>
  <si>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</si>
  <si>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</si>
  <si>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</si>
  <si>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</si>
  <si>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</si>
  <si>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</si>
  <si>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</si>
  <si>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</si>
  <si>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</si>
  <si>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</si>
  <si>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</si>
  <si>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</si>
  <si>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</si>
  <si>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</si>
  <si>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</si>
  <si>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</si>
  <si>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</si>
  <si>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</si>
  <si>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</si>
  <si>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</si>
  <si>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</si>
  <si>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</si>
  <si>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</si>
  <si>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</si>
  <si>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</si>
  <si>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</si>
  <si>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</si>
  <si>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</si>
  <si>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</si>
  <si>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</si>
  <si>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</si>
  <si>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</si>
  <si>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</si>
  <si>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</si>
  <si>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</si>
  <si>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</si>
  <si>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</si>
  <si>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</si>
  <si>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</si>
  <si>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</si>
  <si>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</si>
  <si>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</si>
  <si>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</si>
  <si>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</si>
  <si>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</si>
  <si>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</si>
  <si>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</si>
  <si>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</si>
  <si>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</si>
  <si>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</si>
  <si>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</si>
  <si>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</si>
  <si>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</si>
  <si>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</si>
  <si>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</si>
  <si>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</si>
  <si>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</si>
  <si>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</si>
  <si>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</si>
  <si>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</si>
  <si>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</si>
  <si>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</si>
  <si>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</si>
  <si>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</si>
  <si>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</si>
  <si>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</si>
  <si>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</si>
  <si>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</si>
  <si>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</si>
  <si>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</si>
  <si>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</si>
  <si>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</si>
  <si>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</si>
  <si>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</si>
  <si>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</si>
  <si>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</si>
  <si>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</si>
  <si>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</si>
  <si>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</si>
  <si>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</si>
  <si>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</si>
  <si>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</si>
  <si>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</si>
  <si>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</si>
  <si>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</si>
  <si>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</si>
  <si>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</si>
  <si>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</si>
  <si>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</si>
  <si>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</si>
  <si>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</si>
  <si>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</si>
  <si>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</si>
  <si>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</si>
  <si>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</si>
  <si>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</si>
  <si>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</si>
  <si>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</si>
  <si>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</si>
  <si>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</si>
  <si>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</si>
  <si>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</si>
  <si>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</si>
  <si>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</si>
  <si>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</si>
  <si>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</si>
  <si>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</si>
  <si>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</si>
  <si>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</si>
  <si>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</si>
  <si>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</si>
  <si>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</si>
  <si>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</si>
  <si>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</si>
  <si>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</si>
  <si>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</si>
  <si>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</si>
  <si>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</si>
  <si>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</si>
  <si>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</si>
  <si>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</si>
  <si>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</si>
  <si>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</si>
  <si>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</si>
  <si>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</si>
  <si>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</si>
  <si>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</si>
  <si>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</si>
  <si>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</si>
  <si>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</si>
  <si>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</si>
  <si>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</si>
  <si>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</si>
  <si>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</si>
  <si>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</si>
  <si>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</si>
  <si>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</si>
  <si>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</si>
  <si>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</si>
  <si>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</si>
  <si>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</si>
  <si>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</si>
  <si>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</si>
  <si>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</si>
  <si>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</si>
  <si>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</si>
  <si>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</si>
  <si>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</si>
  <si>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</si>
  <si>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</si>
  <si>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</si>
  <si>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</si>
  <si>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</si>
  <si>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</si>
  <si>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</si>
  <si>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</si>
  <si>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</si>
  <si>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</si>
  <si>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</si>
  <si>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</si>
  <si>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</si>
  <si>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</si>
  <si>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</si>
  <si>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</si>
  <si>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</si>
  <si>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</si>
  <si>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</si>
  <si>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</si>
  <si>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</si>
  <si>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</si>
  <si>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</si>
  <si>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</si>
  <si>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</si>
  <si>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</si>
  <si>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</si>
  <si>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</si>
  <si>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</si>
  <si>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</si>
  <si>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</si>
  <si>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</si>
  <si>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</si>
  <si>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</si>
  <si>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</si>
  <si>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</si>
  <si>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</si>
  <si>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</si>
  <si>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</si>
  <si>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</si>
  <si>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</si>
  <si>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</si>
  <si>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</si>
  <si>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</si>
  <si>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</si>
  <si>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</si>
  <si>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</si>
  <si>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</si>
  <si>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</si>
  <si>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</si>
  <si>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</si>
  <si>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</si>
  <si>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</si>
  <si>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</si>
  <si>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</si>
  <si>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</si>
  <si>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</si>
  <si>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</si>
  <si>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</si>
  <si>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</si>
  <si>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</si>
  <si>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</si>
  <si>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</si>
  <si>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</si>
  <si>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</si>
  <si>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</si>
  <si>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</si>
  <si>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</si>
  <si>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</si>
  <si>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</si>
  <si>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</si>
  <si>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</si>
  <si>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</si>
  <si>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</si>
  <si>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</si>
  <si>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</si>
  <si>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</si>
  <si>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</si>
  <si>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</si>
  <si>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</si>
  <si>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</si>
  <si>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</si>
  <si>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</si>
  <si>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</si>
  <si>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</si>
  <si>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</si>
  <si>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</si>
  <si>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</si>
  <si>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</si>
  <si>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</si>
  <si>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</si>
  <si>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</si>
  <si>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</si>
  <si>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</si>
  <si>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</si>
  <si>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</si>
  <si>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</si>
  <si>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</si>
  <si>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</si>
  <si>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</si>
  <si>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</si>
  <si>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</si>
  <si>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</si>
  <si>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</si>
  <si>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</si>
  <si>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</si>
  <si>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</si>
  <si>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</si>
  <si>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</si>
  <si>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</si>
  <si>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</si>
  <si>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</si>
  <si>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</si>
  <si>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</si>
  <si>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</si>
  <si>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</si>
  <si>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</si>
  <si>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</si>
  <si>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</si>
  <si>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</si>
  <si>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</si>
  <si>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</si>
  <si>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</si>
  <si>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</si>
  <si>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</si>
  <si>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</si>
  <si>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</si>
  <si>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</si>
  <si>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</si>
  <si>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</si>
  <si>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</si>
  <si>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</si>
  <si>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</si>
  <si>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</si>
  <si>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</si>
  <si>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</si>
  <si>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</si>
  <si>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</si>
  <si>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</si>
  <si>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</si>
  <si>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</si>
  <si>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</si>
  <si>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</si>
  <si>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</si>
  <si>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</si>
  <si>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</si>
  <si>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</si>
  <si>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</si>
  <si>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</si>
  <si>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</si>
  <si>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</si>
  <si>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</si>
  <si>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</si>
  <si>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</si>
  <si>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</si>
  <si>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</si>
  <si>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</si>
  <si>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</si>
  <si>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</si>
  <si>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</si>
  <si>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</si>
  <si>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</si>
  <si>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</si>
  <si>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</si>
  <si>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</si>
  <si>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</si>
  <si>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</si>
  <si>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</si>
  <si>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</si>
  <si>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</si>
  <si>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</si>
  <si>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</si>
  <si>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</si>
  <si>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</si>
  <si>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</si>
  <si>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</si>
  <si>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</si>
  <si>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</si>
  <si>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</si>
  <si>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</si>
  <si>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</si>
  <si>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</si>
  <si>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</si>
  <si>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</si>
  <si>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</si>
  <si>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</si>
  <si>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</si>
  <si>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</si>
  <si>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</si>
  <si>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</si>
  <si>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</si>
  <si>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</si>
  <si>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</si>
  <si>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</si>
  <si>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</si>
  <si>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</si>
  <si>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</si>
  <si>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</si>
  <si>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</si>
  <si>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</si>
  <si>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</si>
  <si>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</si>
  <si>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</si>
  <si>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</si>
  <si>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</si>
  <si>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</si>
  <si>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</si>
  <si>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</si>
  <si>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</si>
  <si>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</si>
  <si>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</si>
  <si>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</si>
  <si>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</si>
  <si>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</si>
  <si>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</si>
  <si>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</si>
  <si>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</si>
  <si>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</si>
  <si>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</si>
  <si>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</si>
  <si>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</si>
  <si>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</si>
  <si>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</si>
  <si>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</si>
  <si>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</si>
  <si>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</si>
  <si>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</si>
  <si>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</si>
  <si>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</si>
  <si>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</si>
  <si>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</si>
  <si>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</si>
  <si>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</si>
  <si>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</si>
  <si>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</si>
  <si>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</si>
  <si>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</si>
  <si>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</si>
  <si>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</si>
  <si>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</si>
  <si>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</si>
  <si>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</si>
  <si>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</si>
  <si>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</si>
  <si>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</si>
  <si>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</si>
  <si>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</si>
  <si>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</si>
  <si>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</si>
  <si>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</si>
  <si>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</si>
  <si>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</si>
  <si>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</si>
  <si>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</si>
  <si>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</si>
  <si>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</si>
  <si>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</si>
  <si>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</si>
  <si>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</si>
  <si>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</si>
  <si>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</si>
  <si>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</si>
  <si>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</si>
  <si>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</si>
  <si>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</si>
  <si>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</si>
  <si>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</si>
  <si>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</si>
  <si>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</si>
  <si>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</si>
  <si>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</si>
  <si>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</si>
  <si>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</si>
  <si>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</si>
  <si>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</si>
  <si>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</si>
  <si>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</si>
  <si>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</si>
  <si>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</si>
  <si>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</si>
  <si>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</si>
  <si>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</si>
  <si>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</si>
  <si>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</si>
  <si>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</si>
  <si>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</si>
  <si>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</si>
  <si>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</si>
  <si>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</si>
  <si>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</si>
  <si>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</si>
  <si>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</si>
  <si>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</si>
  <si>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</si>
  <si>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</si>
  <si>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</si>
  <si>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</si>
  <si>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</si>
  <si>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</si>
  <si>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</si>
  <si>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</si>
  <si>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</si>
  <si>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</si>
  <si>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</si>
  <si>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</si>
  <si>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</si>
  <si>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</si>
  <si>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</si>
  <si>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</si>
  <si>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</si>
  <si>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</si>
  <si>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</si>
  <si>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</si>
  <si>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</si>
  <si>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</si>
  <si>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</si>
  <si>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</si>
  <si>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</si>
  <si>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</si>
  <si>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</si>
  <si>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</si>
  <si>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</si>
  <si>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</si>
  <si>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</si>
  <si>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</si>
  <si>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</si>
  <si>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</si>
  <si>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</si>
  <si>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</si>
  <si>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</si>
  <si>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</si>
  <si>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</si>
  <si>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</si>
  <si>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</si>
  <si>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</si>
  <si>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</si>
  <si>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</si>
  <si>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</si>
  <si>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</si>
  <si>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</si>
  <si>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</si>
  <si>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</si>
  <si>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</si>
  <si>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</si>
  <si>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</si>
  <si>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</si>
  <si>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</si>
  <si>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</si>
  <si>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</si>
  <si>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</si>
  <si>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</si>
  <si>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</si>
  <si>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</si>
  <si>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</si>
  <si>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</si>
  <si>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</si>
  <si>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</si>
  <si>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</si>
  <si>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</si>
  <si>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</si>
  <si>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</si>
  <si>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</si>
  <si>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</si>
  <si>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</si>
  <si>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</si>
  <si>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</si>
  <si>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</si>
  <si>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</si>
  <si>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</si>
  <si>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</si>
  <si>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</si>
  <si>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</si>
  <si>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</si>
  <si>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</si>
  <si>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</si>
  <si>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</si>
  <si>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</si>
  <si>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</si>
  <si>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</si>
  <si>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</si>
  <si>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</si>
  <si>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</si>
  <si>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</si>
  <si>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</si>
  <si>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</si>
  <si>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</si>
  <si>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</si>
  <si>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</si>
  <si>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</si>
  <si>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</si>
  <si>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</si>
  <si>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</si>
  <si>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</si>
  <si>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</si>
  <si>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</si>
  <si>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</si>
  <si>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</si>
  <si>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</si>
  <si>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</si>
  <si>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</si>
  <si>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</si>
  <si>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</si>
  <si>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</si>
  <si>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</si>
  <si>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</si>
  <si>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</si>
  <si>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</si>
  <si>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</si>
  <si>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</si>
  <si>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</si>
  <si>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</si>
  <si>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</si>
  <si>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</si>
  <si>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</si>
  <si>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</si>
  <si>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</si>
  <si>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</si>
  <si>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</si>
  <si>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</si>
  <si>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</si>
  <si>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</si>
  <si>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</si>
  <si>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</si>
  <si>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</si>
  <si>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</si>
  <si>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</si>
  <si>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</si>
  <si>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</si>
  <si>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</si>
  <si>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</si>
  <si>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</si>
  <si>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</si>
  <si>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</si>
  <si>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</si>
  <si>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</si>
  <si>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</si>
  <si>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</si>
  <si>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</si>
  <si>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</si>
  <si>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</si>
  <si>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</si>
  <si>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</si>
  <si>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</si>
  <si>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</si>
  <si>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</si>
  <si>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</si>
  <si>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</si>
  <si>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</si>
  <si>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</si>
  <si>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</si>
  <si>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</si>
  <si>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</si>
  <si>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</si>
  <si>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</si>
  <si>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</si>
  <si>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</si>
  <si>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</si>
  <si>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</si>
  <si>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</si>
  <si>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</si>
  <si>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</si>
  <si>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</si>
  <si>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</si>
  <si>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</si>
  <si>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</si>
  <si>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</si>
  <si>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</si>
  <si>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</si>
  <si>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</si>
  <si>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</si>
  <si>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</si>
  <si>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</si>
  <si>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</si>
  <si>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</si>
  <si>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</si>
  <si>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</si>
  <si>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</si>
  <si>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</si>
  <si>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</si>
  <si>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</si>
  <si>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</si>
  <si>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</si>
  <si>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</si>
  <si>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</si>
  <si>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</si>
  <si>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</si>
  <si>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</si>
  <si>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</si>
  <si>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</si>
  <si>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</si>
  <si>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</si>
  <si>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</si>
  <si>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</si>
  <si>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</si>
  <si>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</si>
  <si>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</si>
  <si>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</si>
  <si>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</si>
  <si>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</si>
  <si>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</si>
  <si>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</si>
  <si>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</si>
  <si>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</si>
  <si>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</si>
  <si>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</si>
  <si>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</si>
  <si>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</si>
  <si>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</si>
  <si>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</si>
  <si>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</si>
  <si>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</si>
  <si>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</si>
  <si>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</si>
  <si>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</si>
  <si>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</si>
  <si>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</si>
  <si>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</si>
  <si>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</si>
  <si>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</si>
  <si>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</si>
  <si>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</si>
  <si>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</si>
  <si>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</si>
  <si>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</si>
  <si>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</si>
  <si>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</si>
  <si>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</si>
  <si>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</si>
  <si>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</si>
  <si>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</si>
  <si>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</si>
  <si>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</si>
  <si>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</si>
  <si>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</si>
  <si>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</si>
  <si>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</si>
  <si>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</si>
  <si>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</si>
  <si>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</si>
  <si>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</si>
  <si>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</si>
  <si>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</si>
  <si>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</si>
  <si>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</si>
  <si>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</si>
  <si>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</si>
  <si>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</si>
  <si>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</si>
  <si>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</si>
  <si>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</si>
  <si>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</si>
  <si>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</si>
  <si>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</si>
  <si>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</si>
  <si>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</si>
  <si>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</si>
  <si>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</si>
  <si>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</si>
  <si>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</si>
  <si>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</si>
  <si>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</si>
  <si>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</si>
  <si>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</si>
  <si>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</si>
  <si>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</si>
  <si>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</si>
  <si>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</si>
  <si>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</si>
  <si>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</si>
  <si>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</si>
  <si>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</si>
  <si>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</si>
  <si>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</si>
  <si>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</si>
  <si>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</si>
  <si>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</si>
  <si>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</si>
  <si>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</si>
  <si>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</si>
  <si>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</si>
  <si>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</si>
  <si>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</si>
  <si>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</si>
  <si>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</si>
  <si>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</si>
  <si>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</si>
  <si>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</si>
  <si>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</si>
  <si>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</si>
  <si>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</si>
  <si>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</si>
  <si>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</si>
  <si>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</si>
  <si>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</si>
  <si>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</si>
  <si>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</si>
  <si>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</si>
  <si>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</si>
  <si>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</si>
  <si>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</si>
  <si>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</si>
  <si>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</si>
  <si>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</si>
  <si>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</si>
  <si>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</si>
  <si>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</si>
  <si>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</si>
  <si>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</si>
  <si>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</si>
  <si>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</si>
  <si>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</si>
  <si>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</si>
  <si>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</si>
  <si>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</si>
  <si>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</si>
  <si>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</si>
  <si>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</si>
  <si>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</si>
  <si>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</si>
  <si>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</si>
  <si>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</si>
  <si>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</si>
  <si>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</si>
  <si>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</si>
  <si>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</si>
  <si>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</si>
  <si>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</si>
  <si>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</si>
  <si>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</si>
  <si>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</si>
  <si>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</si>
  <si>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</si>
  <si>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</si>
  <si>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</si>
  <si>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</si>
  <si>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</si>
  <si>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</si>
  <si>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</si>
  <si>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</si>
  <si>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</si>
  <si>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</si>
  <si>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</si>
  <si>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</si>
  <si>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</si>
  <si>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</si>
  <si>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</si>
  <si>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</si>
  <si>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</si>
  <si>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</si>
  <si>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</si>
  <si>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</si>
  <si>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</si>
  <si>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</si>
  <si>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</si>
  <si>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</si>
  <si>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</si>
  <si>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</si>
  <si>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</si>
  <si>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</si>
  <si>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</si>
  <si>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</si>
  <si>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</si>
  <si>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</si>
  <si>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</si>
  <si>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</si>
  <si>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</si>
  <si>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</si>
  <si>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</si>
  <si>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</si>
  <si>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</si>
  <si>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</si>
  <si>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</si>
  <si>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</si>
  <si>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</si>
  <si>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</si>
  <si>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</si>
  <si>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</si>
  <si>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</si>
  <si>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</si>
  <si>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</si>
  <si>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</si>
  <si>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</si>
  <si>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</si>
  <si>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</si>
  <si>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</si>
  <si>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</si>
  <si>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</si>
  <si>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</si>
  <si>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</si>
  <si>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</si>
  <si>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</si>
  <si>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</si>
  <si>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</si>
  <si>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</si>
  <si>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</si>
  <si>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</si>
  <si>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</si>
  <si>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</si>
  <si>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</si>
  <si>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</si>
  <si>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</si>
  <si>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</si>
  <si>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</si>
  <si>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</si>
  <si>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</si>
  <si>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</si>
  <si>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</si>
  <si>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</si>
  <si>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</si>
  <si>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</si>
  <si>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</si>
  <si>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</si>
  <si>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</si>
  <si>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</si>
  <si>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</si>
  <si>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</si>
  <si>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</si>
  <si>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</si>
  <si>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</si>
  <si>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</si>
  <si>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</si>
  <si>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</si>
  <si>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</si>
  <si>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</si>
  <si>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</si>
  <si>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</si>
  <si>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</si>
  <si>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</si>
  <si>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</si>
  <si>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</si>
  <si>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</si>
  <si>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</si>
  <si>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</si>
  <si>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</si>
  <si>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</si>
  <si>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</si>
  <si>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</si>
  <si>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</si>
  <si>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</si>
  <si>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</si>
  <si>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</si>
  <si>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</si>
  <si>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</si>
  <si>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</si>
  <si>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</si>
  <si>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</si>
  <si>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</si>
  <si>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</si>
  <si>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</si>
  <si>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</si>
  <si>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</si>
  <si>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</si>
  <si>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</si>
  <si>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</si>
  <si>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</si>
  <si>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</si>
  <si>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</si>
  <si>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</si>
  <si>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</si>
  <si>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</si>
  <si>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</si>
  <si>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</si>
  <si>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</si>
  <si>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</si>
  <si>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</si>
  <si>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</si>
  <si>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</si>
  <si>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</si>
  <si>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</si>
  <si>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</si>
  <si>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</si>
  <si>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</si>
  <si>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</si>
  <si>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</si>
  <si>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</si>
  <si>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</si>
  <si>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</si>
  <si>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</si>
  <si>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</si>
  <si>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</si>
  <si>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</si>
  <si>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</si>
  <si>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</si>
  <si>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</si>
  <si>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</si>
  <si>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</si>
  <si>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</si>
  <si>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</si>
  <si>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</si>
  <si>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</si>
  <si>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</si>
  <si>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</si>
  <si>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</si>
  <si>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</si>
  <si>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</si>
  <si>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</si>
  <si>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</si>
  <si>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</si>
  <si>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</si>
  <si>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</si>
  <si>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</si>
  <si>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</si>
  <si>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</si>
  <si>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</si>
  <si>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</si>
  <si>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</si>
  <si>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</si>
  <si>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</si>
  <si>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</si>
  <si>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</si>
  <si>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</si>
  <si>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</si>
  <si>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</si>
  <si>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</si>
  <si>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</si>
  <si>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</si>
  <si>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</si>
  <si>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</si>
  <si>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</si>
  <si>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</si>
  <si>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</si>
  <si>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</si>
  <si>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</si>
  <si>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</si>
  <si>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</si>
  <si>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</si>
  <si>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</si>
  <si>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</si>
  <si>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</si>
  <si>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</si>
  <si>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</si>
  <si>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</si>
  <si>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</si>
  <si>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</si>
  <si>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</si>
  <si>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</si>
  <si>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</si>
  <si>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</si>
  <si>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</si>
  <si>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</si>
  <si>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</si>
  <si>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</si>
  <si>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</si>
  <si>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</si>
  <si>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</si>
  <si>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</si>
  <si>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</si>
  <si>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</si>
  <si>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</si>
  <si>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</si>
  <si>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</si>
  <si>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</si>
  <si>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</si>
  <si>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</si>
  <si>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</si>
  <si>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</si>
  <si>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</si>
  <si>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</si>
  <si>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</si>
  <si>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</si>
  <si>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</si>
  <si>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</si>
  <si>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</si>
  <si>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</si>
  <si>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</si>
  <si>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</si>
  <si>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</si>
  <si>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</si>
  <si>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</si>
  <si>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</si>
  <si>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</si>
  <si>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</si>
  <si>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</si>
  <si>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</si>
  <si>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</si>
  <si>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</si>
  <si>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</si>
  <si>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</si>
  <si>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</si>
  <si>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</si>
  <si>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</si>
  <si>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</si>
  <si>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</si>
  <si>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</si>
  <si>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</si>
  <si>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</si>
  <si>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</si>
  <si>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</si>
  <si>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</si>
  <si>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</si>
  <si>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</si>
  <si>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</si>
  <si>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</si>
  <si>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</si>
  <si>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</si>
  <si>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</si>
  <si>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</si>
  <si>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</si>
  <si>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</si>
  <si>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</si>
  <si>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</si>
  <si>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</si>
  <si>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</si>
  <si>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</si>
  <si>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</si>
  <si>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</si>
  <si>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</si>
  <si>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</si>
  <si>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</si>
  <si>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</si>
  <si>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</si>
  <si>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</si>
  <si>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</si>
  <si>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</si>
  <si>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</si>
  <si>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</si>
  <si>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</si>
  <si>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</si>
  <si>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</si>
  <si>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</si>
  <si>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</si>
  <si>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</si>
  <si>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</si>
  <si>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</si>
  <si>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</si>
  <si>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</si>
  <si>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</si>
  <si>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</si>
  <si>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</si>
  <si>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</si>
  <si>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</si>
  <si>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</si>
  <si>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</si>
  <si>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</si>
  <si>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</si>
  <si>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</si>
  <si>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</si>
  <si>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</si>
  <si>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</si>
  <si>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</si>
  <si>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</si>
  <si>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</si>
  <si>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</si>
  <si>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</si>
  <si>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</si>
  <si>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</si>
  <si>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</si>
  <si>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</si>
  <si>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</si>
  <si>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</si>
  <si>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</si>
  <si>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</si>
  <si>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</si>
  <si>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</si>
  <si>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</si>
  <si>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</si>
  <si>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</si>
  <si>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</si>
  <si>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</si>
  <si>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</si>
  <si>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</si>
  <si>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</si>
  <si>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</si>
  <si>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</si>
  <si>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</si>
  <si>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</si>
  <si>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</si>
  <si>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</si>
  <si>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</si>
  <si>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</si>
  <si>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</si>
  <si>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</si>
  <si>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</si>
  <si>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</si>
  <si>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</si>
  <si>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</si>
  <si>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</si>
  <si>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</si>
  <si>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</si>
  <si>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</si>
  <si>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</si>
  <si>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</si>
  <si>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</si>
  <si>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</si>
  <si>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</si>
  <si>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</si>
  <si>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</si>
  <si>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</si>
  <si>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</si>
  <si>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</si>
  <si>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</si>
  <si>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</si>
  <si>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</si>
  <si>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</si>
  <si>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</si>
  <si>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</si>
  <si>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</si>
  <si>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</si>
  <si>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</si>
  <si>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</si>
  <si>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</si>
  <si>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</si>
  <si>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</si>
  <si>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</si>
  <si>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</si>
  <si>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</si>
  <si>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</si>
  <si>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</si>
  <si>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</si>
  <si>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</si>
  <si>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</si>
  <si>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</si>
  <si>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</si>
  <si>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</si>
  <si>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</si>
  <si>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</si>
  <si>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</si>
  <si>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</si>
  <si>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</si>
  <si>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</si>
  <si>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</si>
  <si>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</si>
  <si>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</si>
  <si>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</si>
  <si>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</si>
  <si>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</si>
  <si>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</si>
  <si>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</si>
  <si>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</si>
  <si>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</si>
  <si>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</si>
  <si>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</si>
  <si>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</si>
  <si>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</si>
  <si>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</si>
  <si>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</si>
  <si>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</si>
  <si>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</si>
  <si>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</si>
  <si>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</si>
  <si>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</si>
  <si>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</si>
  <si>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</si>
  <si>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</si>
  <si>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</si>
  <si>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</si>
  <si>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</si>
  <si>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</si>
  <si>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</si>
  <si>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</si>
  <si>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</si>
  <si>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</si>
  <si>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</si>
  <si>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</si>
  <si>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</si>
  <si>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</si>
  <si>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</si>
  <si>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</si>
  <si>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</si>
  <si>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</si>
  <si>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</si>
  <si>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</si>
  <si>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</si>
  <si>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</si>
  <si>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</si>
  <si>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</si>
  <si>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</si>
  <si>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</si>
  <si>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</si>
  <si>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</si>
  <si>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</si>
  <si>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</si>
  <si>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</si>
  <si>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</si>
  <si>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</si>
  <si>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</si>
  <si>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</si>
  <si>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</si>
  <si>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</si>
  <si>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</si>
  <si>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</si>
  <si>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</si>
  <si>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</si>
  <si>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</si>
  <si>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</si>
  <si>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</si>
  <si>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</si>
  <si>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</si>
  <si>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</si>
  <si>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</si>
  <si>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</si>
  <si>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</si>
  <si>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</si>
  <si>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</si>
  <si>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</si>
  <si>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</si>
  <si>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</si>
  <si>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</si>
  <si>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</si>
  <si>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</si>
  <si>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</si>
  <si>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</si>
  <si>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</si>
  <si>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</si>
  <si>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</si>
  <si>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</si>
  <si>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</si>
  <si>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</si>
  <si>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</si>
  <si>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</si>
  <si>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</si>
  <si>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</si>
  <si>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</si>
  <si>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</si>
  <si>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</si>
  <si>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</si>
  <si>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</si>
  <si>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</si>
  <si>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</si>
  <si>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</si>
  <si>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</si>
  <si>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</si>
  <si>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</si>
  <si>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</si>
  <si>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</si>
  <si>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</si>
  <si>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</si>
  <si>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</si>
  <si>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</si>
  <si>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</si>
  <si>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</si>
  <si>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</si>
  <si>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</si>
  <si>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</si>
  <si>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</si>
  <si>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</si>
  <si>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</si>
  <si>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</si>
  <si>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</si>
  <si>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</si>
  <si>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</si>
  <si>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</si>
  <si>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</si>
  <si>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</si>
  <si>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</si>
  <si>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</si>
  <si>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</si>
  <si>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</si>
  <si>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</si>
  <si>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</si>
  <si>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</si>
  <si>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</si>
  <si>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</si>
  <si>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</si>
  <si>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</si>
  <si>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</si>
  <si>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</si>
  <si>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</si>
  <si>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</si>
  <si>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</si>
  <si>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</si>
  <si>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</si>
  <si>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</si>
  <si>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</si>
  <si>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</si>
  <si>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</si>
  <si>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</si>
  <si>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</si>
  <si>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</si>
  <si>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</si>
  <si>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</si>
  <si>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</si>
  <si>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</si>
  <si>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</si>
  <si>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</si>
  <si>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</si>
  <si>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</si>
  <si>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</si>
  <si>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</si>
  <si>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</si>
  <si>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</si>
  <si>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</si>
  <si>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</si>
  <si>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</si>
  <si>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</si>
  <si>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</si>
  <si>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</si>
  <si>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</si>
  <si>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</si>
  <si>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</si>
  <si>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</si>
  <si>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</si>
  <si>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</si>
  <si>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</si>
  <si>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</si>
  <si>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</si>
  <si>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</si>
  <si>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</si>
  <si>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</si>
  <si>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</si>
  <si>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</si>
  <si>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</si>
  <si>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</si>
  <si>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</si>
  <si>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</si>
  <si>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</si>
  <si>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</si>
  <si>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</si>
  <si>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</si>
  <si>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</si>
  <si>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</si>
  <si>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</si>
  <si>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</si>
  <si>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</si>
  <si>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</si>
  <si>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</si>
  <si>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</si>
  <si>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</si>
  <si>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</si>
  <si>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</si>
  <si>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</si>
  <si>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</si>
  <si>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</si>
  <si>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</si>
  <si>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</si>
  <si>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</si>
  <si>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</si>
  <si>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</si>
  <si>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</si>
  <si>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</si>
  <si>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</si>
  <si>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</si>
  <si>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</si>
  <si>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</si>
  <si>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</si>
  <si>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</si>
  <si>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</si>
  <si>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</si>
  <si>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</si>
  <si>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</si>
  <si>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</si>
  <si>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</si>
  <si>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</si>
  <si>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</si>
  <si>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</si>
  <si>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</si>
  <si>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</si>
  <si>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</si>
  <si>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</si>
  <si>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</si>
  <si>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</si>
  <si>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</si>
  <si>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</si>
  <si>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</si>
  <si>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</si>
  <si>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</si>
  <si>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</si>
  <si>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</si>
  <si>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</si>
  <si>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</si>
  <si>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</si>
  <si>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</si>
  <si>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</si>
  <si>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</si>
  <si>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</si>
  <si>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</si>
  <si>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</si>
  <si>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</si>
  <si>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</si>
  <si>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</si>
  <si>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</si>
  <si>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</si>
  <si>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</si>
  <si>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</si>
  <si>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</si>
  <si>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</si>
  <si>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</si>
  <si>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</si>
  <si>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</si>
  <si>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</si>
  <si>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</si>
  <si>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</si>
  <si>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</si>
  <si>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</si>
  <si>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</si>
  <si>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</si>
  <si>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</si>
  <si>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</si>
  <si>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</si>
  <si>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</si>
  <si>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</si>
  <si>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</si>
  <si>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</si>
  <si>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</si>
  <si>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</si>
  <si>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</si>
  <si>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</si>
  <si>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</si>
  <si>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</si>
  <si>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</si>
  <si>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</si>
  <si>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</si>
  <si>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</si>
  <si>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</si>
  <si>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</si>
  <si>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</si>
  <si>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</si>
  <si>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</si>
  <si>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</si>
  <si>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</si>
  <si>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</si>
  <si>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</si>
  <si>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</si>
  <si>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</si>
  <si>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</si>
  <si>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</si>
  <si>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</si>
  <si>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</si>
  <si>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</si>
  <si>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</si>
  <si>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</si>
  <si>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</si>
  <si>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</si>
  <si>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</si>
  <si>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</si>
  <si>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</si>
  <si>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</si>
  <si>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</si>
  <si>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</si>
  <si>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</si>
  <si>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</si>
  <si>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</si>
  <si>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</si>
  <si>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</si>
  <si>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</si>
  <si>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</si>
  <si>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</si>
  <si>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</si>
  <si>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</si>
  <si>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</si>
  <si>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</si>
  <si>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</si>
  <si>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</si>
  <si>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</si>
  <si>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</si>
  <si>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</si>
  <si>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</si>
  <si>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</si>
  <si>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</si>
  <si>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</si>
  <si>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</si>
  <si>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</si>
  <si>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</si>
  <si>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</si>
  <si>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</si>
  <si>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</si>
  <si>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</si>
  <si>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</si>
  <si>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</si>
  <si>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</si>
  <si>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</si>
  <si>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</si>
  <si>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</si>
  <si>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</si>
  <si>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</si>
  <si>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</si>
  <si>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</si>
  <si>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</si>
  <si>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</si>
  <si>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</si>
  <si>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</si>
  <si>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</si>
  <si>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</si>
  <si>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</si>
  <si>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</si>
  <si>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</si>
  <si>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</si>
  <si>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</si>
  <si>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</si>
  <si>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</si>
  <si>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</si>
  <si>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</si>
  <si>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</si>
  <si>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</si>
  <si>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</si>
  <si>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</si>
  <si>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</si>
  <si>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</si>
  <si>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</si>
  <si>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</si>
  <si>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</si>
  <si>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</si>
  <si>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</si>
  <si>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</si>
  <si>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</si>
  <si>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</si>
  <si>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</si>
  <si>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</si>
  <si>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</si>
  <si>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</si>
  <si>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</si>
  <si>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</si>
  <si>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</si>
  <si>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</si>
  <si>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</si>
  <si>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</si>
  <si>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</si>
  <si>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</si>
  <si>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</si>
  <si>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</si>
  <si>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</si>
  <si>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</si>
  <si>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</si>
  <si>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</si>
  <si>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</si>
  <si>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</si>
  <si>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</si>
  <si>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</si>
  <si>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</si>
  <si>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</si>
  <si>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</si>
  <si>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</si>
  <si>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</si>
  <si>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</si>
  <si>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</si>
  <si>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</si>
  <si>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</si>
  <si>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</si>
  <si>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</si>
  <si>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</si>
  <si>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</si>
  <si>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</si>
  <si>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</si>
  <si>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</si>
  <si>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</si>
  <si>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</si>
  <si>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</si>
  <si>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</si>
  <si>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</si>
  <si>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</si>
  <si>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</si>
  <si>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</si>
  <si>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</si>
  <si>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</si>
  <si>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</si>
  <si>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</si>
  <si>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</si>
  <si>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</si>
  <si>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</si>
  <si>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</si>
  <si>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</si>
  <si>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</si>
  <si>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</si>
  <si>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</si>
  <si>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</si>
  <si>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</si>
  <si>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</si>
  <si>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</si>
  <si>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</si>
  <si>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</si>
  <si>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</si>
  <si>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</si>
  <si>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</si>
  <si>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</si>
  <si>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</si>
  <si>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</si>
  <si>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</si>
  <si>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</si>
  <si>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</si>
  <si>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</si>
  <si>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</si>
  <si>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</si>
  <si>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</si>
  <si>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</si>
  <si>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</si>
  <si>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</si>
  <si>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</si>
  <si>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</si>
  <si>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</si>
  <si>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</si>
  <si>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</si>
  <si>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</si>
  <si>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</si>
  <si>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</si>
  <si>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</si>
  <si>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</si>
  <si>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</si>
  <si>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</si>
  <si>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</si>
  <si>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</si>
  <si>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</si>
  <si>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</si>
  <si>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</si>
  <si>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</si>
  <si>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</si>
  <si>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</si>
  <si>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</si>
  <si>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</si>
  <si>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</si>
  <si>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</si>
  <si>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</si>
  <si>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</si>
  <si>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</si>
  <si>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</si>
  <si>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</si>
  <si>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</si>
  <si>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</si>
  <si>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</si>
  <si>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</si>
  <si>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</si>
  <si>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</si>
  <si>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</si>
  <si>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</si>
  <si>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</si>
  <si>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</si>
  <si>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</si>
  <si>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</si>
  <si>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</si>
  <si>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</si>
  <si>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</si>
  <si>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</si>
  <si>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</si>
  <si>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</si>
  <si>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</si>
  <si>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</si>
  <si>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</si>
  <si>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</si>
  <si>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</si>
  <si>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</si>
  <si>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</si>
  <si>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</si>
  <si>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</si>
  <si>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</si>
  <si>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</si>
  <si>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</si>
  <si>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</si>
  <si>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</si>
  <si>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</si>
  <si>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</si>
  <si>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</si>
  <si>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</si>
  <si>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</si>
  <si>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</si>
  <si>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</si>
  <si>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</si>
  <si>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</si>
  <si>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</si>
  <si>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</si>
  <si>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</si>
  <si>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</si>
  <si>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</si>
  <si>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</si>
  <si>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</si>
  <si>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</si>
  <si>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</si>
  <si>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</si>
  <si>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</si>
  <si>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</si>
  <si>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</si>
  <si>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</si>
  <si>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</si>
  <si>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</si>
  <si>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</si>
  <si>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</si>
  <si>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</si>
  <si>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</si>
  <si>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</si>
  <si>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</si>
  <si>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</si>
  <si>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</si>
  <si>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</si>
  <si>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</si>
  <si>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</si>
  <si>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</si>
  <si>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</si>
  <si>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</si>
  <si>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</si>
  <si>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</si>
  <si>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</si>
  <si>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</si>
  <si>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</si>
  <si>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</si>
  <si>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</si>
  <si>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</si>
  <si>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</si>
  <si>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</si>
  <si>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</si>
  <si>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</si>
  <si>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</si>
  <si>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</si>
  <si>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</si>
  <si>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</si>
  <si>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</si>
  <si>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</si>
  <si>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</si>
  <si>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</si>
  <si>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</si>
  <si>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</si>
  <si>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</si>
  <si>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</si>
  <si>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</si>
  <si>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</si>
  <si>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</si>
  <si>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</si>
  <si>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</si>
  <si>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</si>
  <si>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</si>
  <si>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</si>
  <si>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</si>
  <si>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</si>
  <si>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</si>
  <si>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</si>
  <si>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</si>
  <si>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</si>
  <si>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</si>
  <si>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</si>
  <si>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</si>
  <si>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</si>
  <si>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</si>
  <si>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</si>
  <si>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</si>
  <si>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</si>
  <si>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</si>
  <si>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</si>
  <si>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</si>
  <si>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</si>
  <si>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</si>
  <si>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</si>
  <si>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</si>
  <si>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</si>
  <si>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</si>
  <si>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</si>
  <si>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</si>
  <si>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</si>
  <si>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</si>
  <si>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</si>
  <si>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</si>
  <si>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</si>
  <si>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</si>
  <si>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</si>
  <si>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</si>
  <si>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</si>
  <si>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</si>
  <si>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</si>
  <si>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</si>
  <si>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</si>
  <si>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</si>
  <si>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</si>
  <si>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</si>
  <si>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</si>
  <si>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</si>
  <si>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</si>
  <si>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</si>
  <si>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</si>
  <si>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</si>
  <si>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</si>
  <si>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</si>
  <si>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</si>
  <si>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</si>
  <si>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</si>
  <si>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</si>
  <si>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</si>
  <si>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</si>
  <si>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</si>
  <si>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</si>
  <si>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</si>
  <si>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</si>
  <si>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</si>
  <si>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</si>
  <si>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</si>
  <si>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</si>
  <si>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</si>
  <si>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</si>
  <si>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</si>
  <si>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</si>
  <si>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</si>
  <si>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</si>
  <si>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</si>
  <si>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</si>
  <si>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</si>
  <si>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</si>
  <si>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</si>
  <si>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</si>
  <si>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</si>
  <si>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</si>
  <si>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</si>
  <si>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</si>
  <si>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</si>
  <si>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</si>
  <si>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</si>
  <si>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</si>
  <si>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</si>
  <si>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</si>
  <si>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</si>
  <si>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</si>
  <si>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</si>
  <si>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</si>
  <si>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</si>
  <si>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</si>
  <si>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</si>
  <si>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</si>
  <si>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</si>
  <si>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</si>
  <si>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</si>
  <si>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</si>
  <si>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</si>
  <si>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</si>
  <si>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</si>
  <si>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</si>
  <si>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</si>
  <si>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</si>
  <si>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</si>
  <si>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</si>
  <si>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</si>
  <si>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</si>
  <si>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</si>
  <si>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</si>
  <si>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</si>
  <si>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</si>
  <si>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</si>
  <si>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</si>
  <si>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</si>
  <si>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</si>
  <si>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</si>
  <si>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</si>
  <si>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</si>
  <si>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</si>
  <si>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</si>
  <si>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</si>
  <si>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</si>
  <si>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</si>
  <si>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</si>
  <si>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</si>
  <si>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</si>
  <si>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</si>
  <si>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</si>
  <si>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</si>
  <si>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</si>
  <si>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</si>
  <si>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</si>
  <si>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</si>
  <si>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</si>
  <si>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</si>
  <si>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</si>
  <si>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</si>
  <si>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</si>
  <si>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</si>
  <si>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</si>
  <si>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</si>
  <si>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</si>
  <si>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</si>
  <si>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</si>
  <si>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</si>
  <si>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</si>
  <si>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</si>
  <si>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</si>
  <si>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</si>
  <si>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</si>
  <si>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</si>
  <si>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</si>
  <si>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</si>
  <si>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</si>
  <si>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</si>
  <si>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</si>
  <si>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</si>
  <si>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</si>
  <si>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</si>
  <si>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</si>
  <si>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</si>
  <si>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</si>
  <si>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</si>
  <si>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</si>
  <si>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</si>
  <si>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</si>
  <si>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</si>
  <si>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</si>
  <si>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</si>
  <si>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</si>
  <si>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</si>
  <si>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</si>
  <si>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</si>
  <si>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</si>
  <si>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</si>
  <si>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</si>
  <si>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</si>
  <si>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</si>
  <si>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</si>
  <si>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</si>
  <si>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</si>
  <si>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</si>
  <si>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</si>
  <si>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</si>
  <si>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</si>
  <si>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</si>
  <si>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</si>
  <si>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</si>
  <si>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</si>
  <si>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</si>
  <si>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</si>
  <si>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</si>
  <si>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</si>
  <si>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</si>
  <si>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</si>
  <si>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</si>
  <si>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</si>
  <si>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</si>
  <si>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</si>
  <si>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</si>
  <si>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</si>
  <si>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</si>
  <si>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</si>
  <si>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</si>
  <si>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</si>
  <si>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</si>
  <si>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</si>
  <si>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</si>
  <si>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</si>
  <si>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</si>
  <si>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</si>
  <si>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</si>
  <si>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</si>
  <si>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</si>
  <si>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</si>
  <si>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</si>
  <si>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</si>
  <si>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</si>
  <si>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</si>
  <si>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</si>
  <si>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</si>
  <si>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</si>
  <si>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</si>
  <si>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</si>
  <si>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</si>
  <si>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</si>
  <si>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</si>
  <si>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</si>
  <si>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</si>
  <si>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</si>
  <si>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</si>
  <si>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</si>
  <si>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</si>
  <si>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</si>
  <si>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</si>
  <si>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</si>
  <si>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</si>
  <si>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</si>
  <si>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</si>
  <si>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</si>
  <si>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</si>
  <si>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</si>
  <si>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</si>
  <si>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</si>
  <si>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</si>
  <si>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</si>
  <si>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</si>
  <si>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</si>
  <si>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</si>
  <si>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</si>
  <si>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</si>
  <si>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</si>
  <si>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</si>
  <si>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</si>
  <si>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</si>
  <si>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</si>
  <si>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</si>
  <si>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</si>
  <si>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</si>
  <si>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</si>
  <si>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</si>
  <si>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</si>
  <si>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</si>
  <si>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</si>
  <si>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</si>
  <si>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</si>
  <si>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</si>
  <si>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</si>
  <si>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</si>
  <si>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</si>
  <si>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</si>
  <si>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</si>
  <si>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</si>
  <si>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</si>
  <si>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</si>
  <si>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</si>
  <si>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</si>
  <si>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</si>
  <si>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</si>
  <si>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</si>
  <si>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</si>
  <si>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</si>
  <si>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</si>
  <si>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</si>
  <si>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</si>
  <si>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</si>
  <si>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</si>
  <si>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</si>
  <si>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</si>
  <si>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</si>
  <si>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</si>
  <si>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</si>
  <si>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</si>
  <si>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</si>
  <si>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</si>
  <si>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</si>
  <si>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</si>
  <si>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</si>
  <si>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</si>
  <si>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</si>
  <si>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</si>
  <si>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</si>
  <si>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</si>
  <si>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</si>
  <si>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</si>
  <si>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</si>
  <si>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</si>
  <si>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</si>
  <si>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</si>
  <si>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</si>
  <si>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</si>
  <si>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</si>
  <si>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</si>
  <si>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</si>
  <si>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</si>
  <si>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</si>
  <si>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</si>
  <si>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</si>
  <si>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</si>
  <si>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</si>
  <si>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</si>
  <si>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</si>
  <si>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</si>
  <si>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</si>
  <si>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</si>
  <si>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</si>
  <si>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</si>
  <si>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</si>
  <si>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</si>
  <si>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</si>
  <si>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</si>
  <si>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</si>
  <si>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</si>
  <si>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</si>
  <si>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</si>
  <si>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</si>
  <si>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</si>
  <si>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</si>
  <si>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</si>
  <si>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</si>
  <si>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</si>
  <si>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</si>
  <si>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</si>
  <si>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</si>
  <si>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</si>
  <si>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</si>
  <si>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</si>
  <si>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</si>
  <si>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</si>
  <si>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</si>
  <si>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</si>
  <si>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</si>
  <si>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</si>
  <si>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</si>
  <si>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</si>
  <si>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</si>
  <si>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</si>
  <si>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</si>
  <si>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</si>
  <si>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</si>
  <si>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</si>
  <si>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</si>
  <si>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</si>
  <si>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</si>
  <si>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</si>
  <si>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</si>
  <si>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</si>
  <si>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</si>
  <si>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</si>
  <si>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</si>
  <si>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</si>
  <si>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</si>
  <si>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</si>
  <si>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</si>
  <si>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</si>
  <si>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</si>
  <si>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</si>
  <si>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</si>
  <si>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</si>
  <si>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</si>
  <si>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</si>
  <si>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</si>
  <si>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</si>
  <si>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</si>
  <si>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</si>
  <si>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</si>
  <si>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</si>
  <si>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</si>
  <si>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</si>
  <si>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</si>
  <si>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</si>
  <si>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</si>
  <si>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</si>
  <si>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</si>
  <si>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</si>
  <si>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</si>
  <si>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</si>
  <si>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</si>
  <si>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</si>
  <si>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</si>
  <si>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</si>
  <si>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</si>
  <si>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</si>
  <si>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</si>
  <si>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</si>
  <si>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</si>
  <si>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</si>
  <si>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</si>
  <si>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</si>
  <si>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</si>
  <si>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</si>
  <si>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</si>
  <si>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</si>
  <si>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</si>
  <si>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</si>
  <si>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</si>
  <si>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</si>
  <si>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</si>
  <si>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</si>
  <si>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</si>
  <si>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</si>
  <si>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</si>
  <si>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</si>
  <si>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</si>
  <si>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</si>
  <si>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</si>
  <si>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</si>
  <si>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</si>
  <si>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</si>
  <si>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</si>
  <si>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</si>
  <si>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</si>
  <si>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</si>
  <si>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</si>
  <si>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</si>
  <si>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</si>
  <si>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</si>
  <si>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</si>
  <si>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</si>
  <si>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</si>
  <si>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</si>
  <si>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</si>
  <si>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</si>
  <si>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</si>
  <si>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</si>
  <si>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</si>
  <si>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</si>
  <si>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</si>
  <si>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</si>
  <si>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</si>
  <si>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</si>
  <si>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</si>
  <si>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</si>
  <si>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</si>
  <si>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</si>
  <si>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</si>
  <si>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</si>
  <si>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</si>
  <si>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</si>
  <si>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</si>
  <si>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</si>
  <si>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</si>
  <si>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</si>
  <si>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</si>
  <si>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</si>
  <si>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</si>
  <si>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</si>
  <si>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</si>
  <si>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</si>
  <si>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</si>
  <si>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</si>
  <si>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</si>
  <si>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</si>
  <si>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</si>
  <si>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</si>
  <si>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</si>
  <si>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</si>
  <si>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</si>
  <si>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</si>
  <si>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</si>
  <si>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</si>
  <si>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</si>
  <si>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</si>
  <si>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</si>
  <si>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</si>
  <si>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</si>
  <si>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</si>
  <si>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</si>
  <si>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</si>
  <si>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</si>
  <si>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</si>
  <si>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</si>
  <si>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</si>
  <si>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</si>
  <si>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</si>
  <si>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</si>
  <si>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</si>
  <si>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</si>
  <si>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</si>
  <si>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</si>
  <si>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</si>
  <si>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</si>
  <si>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</si>
  <si>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</si>
  <si>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</si>
  <si>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</si>
  <si>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</si>
  <si>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</si>
  <si>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</si>
  <si>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</si>
  <si>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</si>
  <si>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</si>
  <si>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</si>
  <si>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</si>
  <si>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</si>
  <si>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</si>
  <si>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</si>
  <si>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</si>
  <si>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</si>
  <si>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</si>
  <si>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</si>
  <si>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</si>
  <si>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</si>
  <si>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</si>
  <si>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</si>
  <si>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</si>
  <si>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</si>
  <si>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</si>
  <si>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</si>
  <si>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</si>
  <si>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</si>
  <si>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</si>
  <si>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</si>
  <si>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</si>
  <si>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</si>
  <si>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</si>
  <si>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</si>
  <si>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</si>
  <si>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</si>
  <si>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</si>
  <si>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</si>
  <si>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</si>
  <si>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</si>
  <si>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</si>
  <si>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</si>
  <si>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</si>
  <si>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</si>
  <si>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</si>
  <si>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</si>
  <si>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</si>
  <si>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</si>
  <si>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</si>
  <si>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</si>
  <si>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</si>
  <si>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</si>
  <si>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</si>
  <si>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</si>
  <si>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</si>
  <si>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</si>
  <si>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</si>
  <si>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</si>
  <si>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</si>
  <si>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</si>
  <si>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</si>
  <si>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</si>
  <si>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</si>
  <si>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</si>
  <si>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</si>
  <si>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</si>
  <si>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</si>
  <si>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</si>
  <si>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</si>
  <si>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</si>
  <si>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</si>
  <si>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</si>
  <si>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</si>
  <si>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</si>
  <si>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</si>
  <si>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</si>
  <si>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</si>
  <si>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</si>
  <si>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</si>
  <si>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</si>
  <si>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</si>
  <si>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</si>
  <si>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</si>
  <si>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</si>
  <si>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</si>
  <si>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</si>
  <si>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</si>
  <si>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</si>
  <si>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</si>
  <si>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</si>
  <si>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</si>
  <si>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</si>
  <si>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</si>
  <si>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</si>
  <si>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</si>
  <si>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</si>
  <si>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</si>
  <si>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</si>
  <si>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</si>
  <si>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</si>
  <si>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</si>
  <si>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</si>
  <si>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</si>
  <si>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</si>
  <si>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</si>
  <si>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</si>
  <si>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</si>
  <si>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</si>
  <si>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</si>
  <si>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</si>
  <si>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</si>
  <si>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</si>
  <si>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</si>
  <si>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</si>
  <si>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</si>
  <si>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</si>
  <si>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</si>
  <si>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</si>
  <si>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</si>
  <si>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</si>
  <si>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</si>
  <si>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</si>
  <si>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</si>
  <si>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</si>
  <si>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</si>
  <si>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</si>
  <si>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</si>
  <si>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</si>
  <si>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</si>
  <si>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</si>
  <si>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</si>
  <si>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</si>
  <si>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</si>
  <si>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</si>
  <si>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</si>
  <si>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</si>
  <si>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</si>
  <si>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</si>
  <si>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</si>
  <si>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</si>
  <si>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</si>
  <si>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</si>
  <si>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</si>
  <si>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</si>
  <si>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</si>
  <si>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</si>
  <si>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</si>
  <si>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</si>
  <si>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</si>
  <si>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</si>
  <si>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</si>
  <si>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</si>
  <si>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</si>
  <si>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</si>
  <si>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</si>
  <si>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</si>
  <si>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</si>
  <si>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</si>
  <si>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</si>
  <si>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</si>
  <si>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</si>
  <si>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</si>
  <si>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</si>
  <si>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</si>
  <si>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</si>
  <si>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</si>
  <si>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</si>
  <si>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</si>
  <si>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</si>
  <si>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</si>
  <si>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</si>
  <si>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</si>
  <si>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</si>
  <si>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</si>
  <si>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</si>
  <si>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</si>
  <si>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</si>
  <si>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</si>
  <si>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</si>
  <si>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</si>
  <si>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</si>
  <si>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</si>
  <si>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</si>
  <si>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</si>
  <si>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</si>
  <si>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</si>
  <si>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</si>
  <si>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</si>
  <si>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</si>
  <si>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</si>
  <si>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</si>
  <si>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</si>
  <si>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</si>
  <si>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</si>
  <si>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</si>
  <si>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</si>
  <si>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</si>
  <si>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</si>
  <si>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</si>
  <si>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</si>
  <si>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</si>
  <si>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</si>
  <si>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</si>
  <si>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</si>
  <si>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</si>
  <si>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</si>
  <si>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</si>
  <si>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</si>
  <si>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</si>
  <si>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</si>
  <si>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</si>
  <si>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</si>
  <si>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</si>
  <si>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</si>
  <si>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</si>
  <si>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</si>
  <si>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</si>
  <si>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</si>
  <si>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</si>
  <si>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</si>
  <si>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</si>
  <si>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</si>
  <si>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</si>
  <si>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</si>
  <si>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</si>
  <si>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</si>
  <si>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</si>
  <si>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</si>
  <si>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</si>
  <si>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</si>
  <si>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</si>
  <si>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</si>
  <si>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</si>
  <si>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</si>
  <si>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</si>
  <si>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</si>
  <si>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</si>
  <si>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</si>
  <si>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</si>
  <si>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</si>
  <si>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</si>
  <si>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</si>
  <si>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</si>
  <si>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</si>
  <si>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</si>
  <si>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</si>
  <si>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</si>
  <si>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</si>
  <si>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</si>
  <si>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</si>
  <si>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</si>
  <si>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</si>
  <si>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</si>
  <si>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</si>
  <si>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</si>
  <si>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</si>
  <si>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</si>
  <si>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</si>
  <si>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</si>
  <si>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</si>
  <si>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</si>
  <si>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</si>
  <si>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</si>
  <si>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</si>
  <si>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</si>
  <si>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</si>
  <si>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</si>
  <si>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</si>
  <si>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</si>
  <si>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</si>
  <si>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</si>
  <si>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</si>
  <si>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</si>
  <si>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</si>
  <si>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</si>
  <si>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</si>
  <si>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</si>
  <si>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</si>
  <si>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</si>
  <si>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</si>
  <si>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</si>
  <si>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</si>
  <si>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</si>
  <si>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</si>
  <si>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</si>
  <si>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</si>
  <si>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</si>
  <si>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</si>
  <si>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</si>
  <si>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</si>
  <si>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</si>
  <si>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</si>
  <si>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</si>
  <si>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</si>
  <si>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</si>
  <si>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</si>
  <si>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</si>
  <si>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</si>
  <si>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</si>
  <si>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</si>
  <si>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</si>
  <si>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</si>
  <si>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</si>
  <si>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</si>
  <si>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</si>
  <si>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</si>
  <si>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</si>
  <si>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</si>
  <si>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</si>
  <si>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</si>
  <si>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</si>
  <si>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</si>
  <si>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</si>
  <si>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</si>
  <si>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</si>
  <si>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</si>
  <si>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</si>
  <si>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</si>
  <si>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</si>
  <si>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</si>
  <si>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</si>
  <si>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</si>
  <si>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</si>
  <si>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</si>
  <si>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</si>
  <si>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</si>
  <si>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</si>
  <si>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</si>
  <si>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</si>
  <si>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</si>
  <si>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</si>
  <si>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</si>
  <si>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</si>
  <si>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</si>
  <si>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</si>
  <si>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</si>
  <si>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</si>
  <si>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</si>
  <si>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</si>
  <si>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</si>
  <si>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</si>
  <si>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</si>
  <si>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</si>
  <si>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</si>
  <si>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</si>
  <si>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</si>
  <si>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</si>
  <si>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</si>
  <si>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</si>
  <si>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</si>
  <si>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</si>
  <si>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</si>
  <si>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</si>
  <si>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</si>
  <si>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</si>
  <si>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</si>
  <si>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</si>
  <si>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</si>
  <si>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</si>
  <si>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</si>
  <si>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</si>
  <si>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</si>
  <si>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</si>
  <si>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</si>
  <si>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</si>
  <si>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</si>
  <si>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</si>
  <si>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</si>
  <si>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</si>
  <si>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</si>
  <si>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</si>
  <si>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</si>
  <si>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</si>
  <si>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</si>
  <si>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</si>
  <si>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</si>
  <si>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</si>
  <si>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</si>
  <si>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</si>
  <si>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</si>
  <si>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</si>
  <si>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</si>
  <si>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</si>
  <si>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</si>
  <si>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</si>
  <si>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</si>
  <si>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</si>
  <si>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</si>
  <si>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</si>
  <si>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</si>
  <si>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</si>
  <si>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</si>
  <si>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</si>
  <si>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</si>
  <si>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</si>
  <si>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</si>
  <si>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</si>
  <si>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</si>
  <si>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</si>
  <si>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</si>
  <si>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</si>
  <si>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</si>
  <si>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</si>
  <si>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</si>
  <si>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</si>
  <si>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</si>
  <si>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</si>
  <si>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</si>
  <si>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</si>
  <si>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</si>
  <si>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</si>
  <si>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</si>
  <si>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</si>
  <si>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</si>
  <si>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</si>
  <si>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</si>
  <si>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</si>
  <si>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</si>
  <si>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</si>
  <si>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</si>
  <si>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</si>
  <si>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</si>
  <si>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</si>
  <si>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</si>
  <si>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</si>
  <si>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</si>
  <si>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</si>
  <si>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</si>
  <si>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</si>
  <si>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</si>
  <si>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</si>
  <si>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</si>
  <si>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</si>
  <si>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</si>
  <si>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</si>
  <si>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</si>
  <si>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</si>
  <si>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</si>
  <si>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</si>
  <si>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</si>
  <si>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</si>
  <si>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</si>
  <si>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</si>
  <si>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</si>
  <si>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</si>
  <si>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</si>
  <si>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</si>
  <si>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</si>
  <si>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</si>
  <si>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</si>
  <si>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</si>
  <si>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</si>
  <si>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</si>
  <si>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</si>
  <si>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</si>
  <si>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</si>
  <si>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</si>
  <si>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</si>
  <si>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</si>
  <si>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</si>
  <si>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</si>
  <si>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</si>
  <si>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</si>
  <si>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</si>
  <si>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</si>
  <si>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</si>
  <si>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</si>
  <si>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</si>
  <si>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</si>
  <si>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</si>
  <si>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</si>
  <si>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</si>
  <si>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</si>
  <si>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</si>
  <si>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</si>
  <si>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</si>
  <si>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</si>
  <si>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</si>
  <si>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</si>
  <si>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</si>
  <si>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</si>
  <si>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</si>
  <si>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</si>
  <si>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</si>
  <si>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</si>
  <si>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</si>
  <si>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</si>
  <si>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</si>
  <si>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</si>
  <si>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</si>
  <si>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</si>
  <si>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</si>
  <si>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</si>
  <si>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</si>
  <si>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</si>
  <si>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</si>
  <si>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</si>
  <si>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</si>
  <si>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</si>
  <si>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</si>
  <si>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</si>
  <si>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</si>
  <si>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</si>
  <si>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</si>
  <si>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</si>
  <si>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</si>
  <si>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</si>
  <si>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</si>
  <si>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</si>
  <si>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</si>
  <si>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</si>
  <si>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</si>
  <si>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</si>
  <si>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</si>
  <si>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</si>
  <si>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</si>
  <si>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</si>
  <si>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</si>
  <si>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</si>
  <si>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</si>
  <si>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</si>
  <si>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</si>
  <si>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</si>
  <si>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</si>
  <si>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</si>
  <si>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</si>
  <si>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</si>
  <si>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</si>
  <si>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</si>
  <si>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</si>
  <si>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</si>
  <si>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</si>
  <si>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</si>
  <si>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</si>
  <si>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</si>
  <si>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</si>
  <si>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</si>
  <si>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</si>
  <si>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</si>
  <si>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</si>
  <si>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</si>
  <si>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</si>
  <si>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</si>
  <si>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</si>
  <si>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</si>
  <si>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</si>
  <si>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</si>
  <si>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</si>
  <si>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</si>
  <si>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</si>
  <si>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</si>
  <si>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</si>
  <si>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</si>
  <si>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</si>
  <si>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</si>
  <si>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</si>
  <si>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</si>
  <si>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</si>
  <si>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</si>
  <si>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</si>
  <si>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</si>
  <si>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</si>
  <si>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</si>
  <si>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</si>
  <si>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</si>
  <si>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</si>
  <si>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</si>
  <si>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</si>
  <si>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</si>
  <si>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</si>
  <si>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</si>
  <si>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</si>
  <si>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</si>
  <si>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</si>
  <si>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</si>
  <si>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</si>
  <si>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</si>
  <si>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</si>
  <si>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</si>
  <si>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</si>
  <si>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</si>
  <si>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</si>
  <si>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</si>
  <si>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</si>
  <si>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</si>
  <si>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</si>
  <si>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</si>
  <si>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</si>
  <si>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</si>
  <si>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</si>
  <si>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</si>
  <si>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</si>
  <si>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</si>
  <si>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</si>
  <si>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</si>
  <si>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</si>
  <si>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</si>
  <si>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</si>
  <si>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</si>
  <si>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</si>
  <si>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</si>
  <si>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</si>
  <si>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</si>
  <si>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</si>
  <si>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</si>
  <si>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</si>
  <si>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</si>
  <si>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</si>
  <si>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</si>
  <si>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</si>
  <si>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</si>
  <si>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</si>
  <si>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</si>
  <si>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</si>
  <si>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</si>
  <si>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</si>
  <si>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</si>
  <si>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</si>
  <si>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</si>
  <si>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</si>
  <si>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</si>
  <si>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</si>
  <si>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</si>
  <si>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</si>
  <si>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</si>
  <si>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</si>
  <si>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</si>
  <si>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</si>
  <si>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</si>
  <si>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</si>
  <si>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</si>
  <si>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</si>
  <si>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</si>
  <si>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</si>
  <si>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</si>
  <si>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</si>
  <si>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</si>
  <si>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</si>
  <si>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</si>
  <si>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</si>
  <si>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</si>
  <si>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</si>
  <si>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</si>
  <si>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</si>
  <si>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</si>
  <si>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</si>
  <si>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</si>
  <si>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</si>
  <si>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</si>
  <si>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</si>
  <si>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</si>
  <si>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</si>
  <si>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</si>
  <si>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</si>
  <si>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</si>
  <si>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</si>
  <si>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</si>
  <si>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</si>
  <si>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</si>
  <si>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</si>
  <si>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</si>
  <si>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</si>
  <si>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</si>
  <si>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</si>
  <si>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</si>
  <si>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</si>
  <si>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</si>
  <si>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</si>
  <si>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</si>
  <si>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</si>
  <si>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</si>
  <si>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</si>
  <si>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</si>
  <si>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</si>
  <si>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</si>
  <si>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</si>
  <si>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</si>
  <si>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</si>
  <si>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</si>
  <si>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</si>
  <si>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</si>
  <si>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</si>
  <si>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</si>
  <si>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</si>
  <si>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</si>
  <si>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</si>
  <si>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</si>
  <si>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</si>
  <si>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</si>
  <si>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</si>
  <si>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</si>
  <si>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</si>
  <si>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</si>
  <si>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</si>
  <si>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</si>
  <si>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</si>
  <si>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</si>
  <si>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</si>
  <si>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</si>
  <si>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</si>
  <si>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</si>
  <si>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</si>
  <si>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</si>
  <si>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</si>
  <si>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</si>
  <si>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</si>
  <si>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</si>
  <si>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</si>
  <si>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</si>
  <si>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</si>
  <si>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</si>
  <si>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</si>
  <si>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</si>
  <si>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</si>
  <si>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</si>
  <si>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</si>
  <si>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</si>
  <si>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</si>
  <si>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</si>
  <si>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</si>
  <si>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</si>
  <si>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</si>
  <si>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</si>
  <si>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</si>
  <si>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</si>
  <si>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</si>
  <si>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</si>
  <si>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</si>
  <si>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</si>
  <si>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</si>
  <si>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</si>
  <si>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</si>
  <si>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</si>
  <si>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</si>
  <si>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</si>
  <si>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</si>
  <si>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</si>
  <si>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</si>
  <si>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</si>
  <si>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</si>
  <si>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</si>
  <si>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</si>
  <si>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</si>
  <si>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</si>
  <si>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</si>
  <si>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</si>
  <si>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</si>
  <si>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</si>
  <si>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</si>
  <si>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</si>
  <si>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</si>
  <si>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</si>
  <si>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</si>
  <si>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</si>
  <si>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</si>
  <si>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</si>
  <si>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</si>
  <si>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</si>
  <si>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</si>
  <si>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</si>
  <si>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</si>
  <si>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</si>
  <si>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</si>
  <si>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</si>
  <si>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</si>
  <si>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</si>
  <si>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</si>
  <si>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</si>
  <si>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</si>
  <si>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</si>
  <si>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</si>
  <si>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</si>
  <si>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</si>
  <si>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</si>
  <si>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</si>
  <si>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</si>
  <si>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</si>
  <si>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</si>
  <si>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</si>
  <si>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</si>
  <si>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</si>
  <si>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</si>
  <si>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</si>
  <si>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</si>
  <si>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</si>
  <si>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</si>
  <si>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</si>
  <si>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</si>
  <si>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</si>
  <si>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</si>
  <si>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</si>
  <si>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</si>
  <si>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</si>
  <si>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</si>
  <si>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</si>
  <si>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</si>
  <si>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</si>
  <si>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</si>
  <si>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</si>
  <si>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</si>
  <si>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</si>
  <si>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</si>
  <si>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</si>
  <si>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</si>
  <si>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</si>
  <si>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</si>
  <si>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</si>
  <si>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</si>
  <si>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</si>
  <si>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</si>
  <si>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</si>
  <si>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</si>
  <si>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</si>
  <si>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</si>
  <si>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</si>
  <si>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</si>
  <si>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</si>
  <si>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</si>
  <si>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</si>
  <si>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</si>
  <si>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</si>
  <si>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</si>
  <si>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</si>
  <si>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</si>
  <si>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</si>
  <si>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</si>
  <si>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</si>
  <si>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</si>
  <si>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</si>
  <si>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</si>
  <si>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</si>
  <si>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</si>
  <si>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</si>
  <si>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</si>
  <si>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</si>
  <si>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</si>
  <si>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</si>
  <si>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</si>
  <si>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</si>
  <si>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</si>
  <si>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</si>
  <si>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</si>
  <si>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</si>
  <si>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</si>
  <si>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</si>
  <si>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</si>
  <si>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</si>
  <si>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</si>
  <si>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</si>
  <si>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</si>
  <si>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</si>
  <si>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</si>
  <si>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</si>
  <si>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</si>
  <si>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</si>
  <si>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</si>
  <si>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</si>
  <si>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</si>
  <si>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</si>
  <si>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</si>
  <si>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</si>
  <si>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</si>
  <si>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</si>
  <si>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</si>
  <si>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</si>
  <si>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</si>
  <si>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</si>
  <si>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</si>
  <si>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</si>
  <si>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</si>
  <si>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</si>
  <si>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</si>
  <si>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</si>
  <si>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</si>
  <si>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</si>
  <si>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</si>
  <si>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</si>
  <si>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</si>
  <si>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</si>
  <si>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</si>
  <si>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</si>
  <si>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</si>
  <si>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</si>
  <si>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</si>
  <si>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</si>
  <si>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</si>
  <si>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</si>
  <si>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</si>
  <si>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</si>
  <si>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</si>
  <si>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</si>
  <si>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</si>
  <si>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</si>
  <si>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</si>
  <si>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</si>
  <si>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</si>
  <si>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</si>
  <si>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</si>
  <si>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</si>
  <si>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</si>
  <si>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</si>
  <si>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</si>
  <si>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</si>
  <si>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</si>
  <si>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</si>
  <si>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</si>
  <si>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</si>
  <si>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</si>
  <si>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</si>
  <si>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</si>
  <si>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</si>
  <si>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</si>
  <si>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</si>
  <si>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</si>
  <si>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</si>
  <si>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</si>
  <si>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</si>
  <si>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</si>
  <si>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</si>
  <si>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</si>
  <si>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</si>
  <si>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</si>
  <si>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</si>
  <si>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</si>
  <si>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</si>
  <si>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</si>
  <si>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</si>
  <si>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</si>
  <si>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</si>
  <si>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</si>
  <si>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</si>
  <si>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</si>
  <si>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</si>
  <si>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</si>
  <si>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</si>
  <si>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</si>
  <si>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</si>
  <si>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</si>
  <si>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</si>
  <si>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</si>
  <si>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</si>
  <si>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</si>
  <si>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</si>
  <si>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</si>
  <si>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</si>
  <si>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</si>
  <si>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</si>
  <si>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</si>
  <si>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</si>
  <si>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</si>
  <si>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</si>
  <si>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</si>
  <si>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</si>
  <si>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</si>
  <si>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</si>
  <si>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</si>
  <si>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</si>
  <si>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</si>
  <si>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</si>
  <si>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</si>
  <si>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</si>
  <si>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</si>
  <si>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</si>
  <si>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</si>
  <si>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</si>
  <si>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</si>
  <si>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</si>
  <si>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</si>
  <si>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</si>
  <si>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</si>
  <si>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</si>
  <si>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</si>
  <si>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</si>
  <si>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</si>
  <si>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</si>
  <si>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</si>
  <si>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</si>
  <si>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</si>
  <si>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</si>
  <si>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</si>
  <si>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</si>
  <si>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</si>
  <si>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</si>
  <si>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</si>
  <si>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</si>
  <si>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</si>
  <si>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</si>
  <si>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</si>
  <si>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</si>
  <si>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</si>
  <si>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</si>
  <si>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</si>
  <si>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</si>
  <si>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</si>
  <si>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</si>
  <si>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</si>
  <si>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</si>
  <si>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</si>
  <si>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</si>
  <si>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</si>
  <si>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</si>
  <si>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</si>
  <si>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</si>
  <si>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</si>
  <si>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</si>
  <si>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</si>
  <si>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</si>
  <si>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</si>
  <si>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</si>
  <si>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</si>
  <si>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</si>
  <si>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</si>
  <si>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</si>
  <si>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</si>
  <si>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</si>
  <si>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</si>
  <si>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</si>
  <si>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</si>
  <si>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</si>
  <si>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</si>
  <si>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</si>
  <si>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</si>
  <si>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</si>
  <si>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</si>
  <si>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</si>
  <si>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</si>
  <si>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</si>
  <si>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</si>
  <si>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</si>
  <si>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</si>
  <si>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</si>
  <si>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</si>
  <si>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</si>
  <si>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</si>
  <si>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</si>
  <si>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</si>
  <si>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</si>
  <si>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</si>
  <si>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</si>
  <si>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</si>
  <si>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</si>
  <si>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</si>
  <si>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</si>
  <si>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</si>
  <si>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</si>
  <si>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</si>
  <si>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</si>
  <si>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</si>
  <si>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</si>
  <si>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</si>
  <si>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</si>
  <si>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</si>
  <si>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</si>
  <si>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</si>
  <si>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</si>
  <si>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</si>
  <si>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</si>
  <si>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</si>
  <si>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</si>
  <si>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</si>
  <si>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</si>
  <si>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</si>
  <si>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</si>
  <si>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</si>
  <si>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</si>
  <si>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</si>
  <si>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</si>
  <si>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</si>
  <si>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</si>
  <si>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</si>
  <si>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</si>
  <si>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</si>
  <si>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</si>
  <si>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</si>
  <si>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</si>
  <si>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</si>
  <si>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</si>
  <si>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</si>
  <si>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</si>
  <si>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</si>
  <si>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</si>
  <si>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</si>
  <si>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</si>
  <si>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</si>
  <si>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</si>
  <si>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</si>
  <si>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</si>
  <si>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</si>
  <si>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</si>
  <si>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</si>
  <si>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</si>
  <si>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</si>
  <si>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</si>
  <si>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</si>
  <si>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</si>
  <si>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</si>
  <si>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</si>
  <si>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</si>
  <si>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</si>
  <si>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</si>
  <si>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</si>
  <si>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</si>
  <si>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</si>
  <si>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</si>
  <si>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</si>
  <si>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</si>
  <si>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</si>
  <si>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</si>
  <si>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</si>
  <si>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</si>
  <si>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</si>
  <si>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</si>
  <si>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</si>
  <si>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</si>
  <si>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</si>
  <si>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</si>
  <si>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</si>
  <si>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</si>
  <si>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</si>
  <si>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</si>
  <si>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</si>
  <si>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</si>
  <si>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</si>
  <si>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</si>
  <si>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</si>
  <si>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</si>
  <si>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</si>
  <si>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</si>
  <si>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</si>
  <si>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</si>
  <si>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</si>
  <si>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</si>
  <si>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</si>
  <si>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</si>
  <si>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</si>
  <si>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</si>
  <si>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</si>
  <si>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</si>
  <si>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</si>
  <si>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</si>
  <si>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</si>
  <si>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</si>
  <si>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</si>
  <si>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</si>
  <si>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</si>
  <si>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</si>
  <si>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</si>
  <si>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</si>
  <si>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</si>
  <si>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</si>
  <si>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</si>
  <si>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</si>
  <si>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</si>
  <si>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</si>
  <si>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</si>
  <si>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</si>
  <si>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</si>
  <si>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</si>
  <si>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</si>
  <si>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</si>
  <si>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</si>
  <si>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</si>
  <si>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</si>
  <si>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</si>
  <si>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</si>
  <si>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</si>
  <si>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</si>
  <si>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</si>
  <si>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</si>
  <si>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</si>
  <si>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</si>
  <si>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</si>
  <si>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</si>
  <si>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</si>
  <si>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</si>
  <si>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</si>
  <si>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</si>
  <si>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</si>
  <si>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</si>
  <si>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</si>
  <si>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</si>
  <si>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</si>
  <si>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</si>
  <si>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</si>
  <si>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</si>
  <si>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</si>
  <si>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</si>
  <si>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</si>
  <si>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</si>
  <si>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</si>
  <si>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</si>
  <si>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</si>
  <si>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</si>
  <si>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</si>
  <si>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</si>
  <si>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</si>
  <si>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</si>
  <si>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</si>
  <si>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</si>
  <si>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</si>
  <si>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</si>
  <si>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</si>
  <si>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</si>
  <si>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</si>
  <si>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</si>
  <si>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</si>
  <si>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</si>
  <si>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</si>
  <si>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</si>
  <si>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</si>
  <si>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</si>
  <si>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</si>
  <si>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</si>
  <si>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</si>
  <si>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</si>
  <si>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</si>
  <si>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</si>
  <si>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</si>
  <si>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</si>
  <si>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</si>
  <si>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</si>
  <si>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</si>
  <si>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</si>
  <si>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</si>
  <si>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</si>
  <si>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</si>
  <si>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</si>
  <si>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</si>
  <si>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</si>
  <si>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</si>
  <si>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</si>
  <si>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</si>
  <si>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</si>
  <si>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</si>
  <si>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</si>
  <si>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</si>
  <si>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</si>
  <si>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</si>
  <si>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</si>
  <si>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</si>
  <si>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</si>
  <si>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</si>
  <si>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</si>
  <si>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</si>
  <si>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</si>
  <si>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</si>
  <si>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</si>
  <si>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</si>
  <si>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</si>
  <si>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</si>
  <si>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</si>
  <si>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</si>
  <si>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</si>
  <si>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</si>
  <si>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</si>
  <si>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</si>
  <si>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</si>
  <si>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</si>
  <si>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</si>
  <si>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</si>
  <si>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</si>
  <si>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</si>
  <si>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</si>
  <si>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</si>
  <si>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</si>
  <si>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</si>
  <si>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</si>
  <si>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</si>
  <si>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</si>
  <si>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</si>
  <si>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</si>
  <si>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</si>
  <si>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</si>
  <si>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</si>
  <si>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</si>
  <si>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</si>
  <si>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</si>
  <si>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</si>
  <si>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</si>
  <si>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</si>
  <si>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</si>
  <si>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</si>
  <si>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</si>
  <si>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</si>
  <si>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</si>
  <si>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</si>
  <si>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</si>
  <si>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</si>
  <si>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</si>
  <si>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</si>
  <si>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</si>
  <si>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</si>
  <si>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</si>
  <si>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</si>
  <si>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</si>
  <si>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</si>
  <si>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</si>
  <si>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</si>
  <si>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</si>
  <si>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</si>
  <si>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</si>
  <si>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</si>
  <si>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</si>
  <si>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</si>
  <si>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</si>
  <si>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</si>
  <si>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</si>
  <si>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</si>
  <si>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</si>
  <si>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</si>
  <si>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</si>
  <si>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</si>
  <si>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</si>
  <si>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</si>
  <si>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</si>
  <si>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</si>
  <si>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</si>
  <si>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</si>
  <si>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</si>
  <si>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</si>
  <si>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</si>
  <si>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</si>
  <si>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</si>
  <si>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</si>
  <si>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</si>
  <si>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</si>
  <si>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</si>
  <si>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</si>
  <si>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</si>
  <si>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</si>
  <si>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</si>
  <si>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</si>
  <si>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</si>
  <si>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</si>
  <si>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</si>
  <si>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</si>
  <si>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</si>
  <si>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</si>
  <si>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</si>
  <si>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</si>
  <si>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</si>
  <si>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</si>
  <si>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</si>
  <si>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</si>
  <si>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</si>
  <si>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</si>
  <si>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</si>
  <si>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</si>
  <si>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</si>
  <si>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</si>
  <si>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</si>
  <si>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</si>
  <si>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</si>
  <si>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</si>
  <si>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</si>
  <si>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</si>
  <si>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</si>
  <si>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</si>
  <si>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</si>
  <si>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</si>
  <si>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</si>
  <si>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</si>
  <si>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</si>
  <si>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</si>
  <si>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</si>
  <si>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</si>
  <si>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</si>
  <si>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</si>
  <si>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</si>
  <si>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</si>
  <si>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</si>
  <si>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</si>
  <si>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</si>
  <si>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</si>
  <si>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</si>
  <si>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</si>
  <si>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</si>
  <si>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</si>
  <si>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</si>
  <si>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</si>
  <si>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</si>
  <si>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</si>
  <si>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</si>
  <si>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</si>
  <si>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</si>
  <si>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</si>
  <si>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</si>
  <si>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</si>
  <si>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</si>
  <si>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</si>
  <si>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</si>
  <si>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</si>
  <si>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</si>
  <si>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</si>
  <si>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</si>
  <si>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</si>
  <si>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</si>
  <si>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</si>
  <si>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</si>
  <si>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</si>
  <si>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</si>
  <si>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</si>
  <si>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</si>
  <si>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</si>
  <si>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</si>
  <si>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</si>
  <si>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</si>
  <si>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</si>
  <si>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</si>
  <si>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</si>
  <si>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</si>
  <si>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</si>
  <si>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</si>
  <si>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</si>
  <si>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</si>
  <si>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</si>
  <si>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</si>
  <si>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</si>
  <si>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</si>
  <si>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</si>
  <si>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</si>
  <si>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</si>
  <si>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</si>
  <si>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</si>
  <si>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</si>
  <si>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</si>
  <si>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</si>
  <si>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</si>
  <si>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</si>
  <si>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</si>
  <si>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</si>
  <si>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</si>
  <si>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</si>
  <si>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</si>
  <si>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</si>
  <si>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</si>
  <si>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</si>
  <si>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</si>
  <si>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</si>
  <si>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</si>
  <si>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</si>
  <si>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</si>
  <si>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</si>
  <si>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</si>
  <si>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</si>
  <si>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</si>
  <si>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</si>
  <si>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</si>
  <si>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</si>
  <si>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</si>
  <si>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</si>
  <si>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</si>
  <si>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</si>
  <si>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</si>
  <si>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</si>
  <si>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</si>
  <si>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</si>
  <si>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</si>
  <si>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</si>
  <si>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</si>
  <si>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</si>
  <si>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</si>
  <si>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</si>
  <si>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</si>
  <si>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</si>
  <si>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</si>
  <si>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</si>
  <si>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</si>
  <si>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</si>
  <si>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</si>
  <si>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</si>
  <si>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</si>
  <si>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</si>
  <si>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</si>
  <si>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</si>
  <si>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</si>
  <si>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</si>
  <si>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</si>
  <si>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</si>
  <si>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</si>
  <si>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</si>
  <si>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</si>
  <si>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</si>
  <si>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</si>
  <si>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</si>
  <si>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</si>
  <si>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</si>
  <si>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</si>
  <si>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</si>
  <si>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</si>
  <si>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</si>
  <si>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</si>
  <si>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</si>
  <si>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</si>
  <si>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</si>
  <si>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</si>
  <si>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</si>
  <si>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</si>
  <si>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</si>
  <si>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</si>
  <si>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</si>
  <si>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</si>
  <si>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</si>
  <si>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</si>
  <si>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</si>
  <si>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</si>
  <si>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</si>
  <si>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</si>
  <si>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</si>
  <si>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</si>
  <si>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</si>
  <si>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</si>
  <si>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</si>
  <si>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</si>
  <si>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</si>
  <si>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</si>
  <si>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</si>
  <si>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</si>
  <si>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</si>
  <si>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</si>
  <si>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</si>
  <si>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</si>
  <si>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</si>
  <si>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</si>
  <si>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</si>
  <si>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</si>
  <si>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</si>
  <si>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</si>
  <si>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</si>
  <si>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</si>
  <si>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</si>
  <si>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</si>
  <si>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</si>
  <si>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</si>
  <si>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</si>
  <si>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</si>
  <si>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</si>
  <si>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</si>
  <si>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</si>
  <si>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</si>
  <si>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</si>
  <si>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</si>
  <si>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</si>
  <si>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</si>
  <si>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</si>
  <si>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</si>
  <si>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</si>
  <si>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</si>
  <si>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</si>
  <si>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</si>
  <si>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</si>
  <si>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</si>
  <si>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</si>
  <si>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</si>
  <si>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</si>
  <si>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</si>
  <si>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</si>
  <si>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</si>
  <si>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</si>
  <si>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</si>
  <si>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</si>
  <si>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</si>
  <si>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</si>
  <si>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</si>
  <si>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</si>
  <si>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</si>
  <si>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</si>
  <si>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</si>
  <si>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</si>
  <si>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</si>
  <si>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</si>
  <si>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</si>
  <si>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</si>
  <si>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</si>
  <si>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</si>
  <si>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</si>
  <si>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</si>
  <si>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</si>
  <si>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</si>
  <si>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</si>
  <si>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</si>
  <si>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</si>
  <si>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</si>
  <si>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</si>
  <si>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</si>
  <si>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</si>
  <si>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</si>
  <si>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</si>
  <si>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</si>
  <si>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</si>
  <si>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</si>
  <si>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</si>
  <si>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</si>
  <si>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</si>
  <si>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</si>
  <si>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</si>
  <si>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</si>
  <si>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</si>
  <si>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</si>
  <si>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</si>
  <si>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</si>
  <si>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</si>
  <si>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</si>
  <si>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</si>
  <si>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</si>
  <si>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</si>
  <si>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</si>
  <si>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</si>
  <si>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</si>
  <si>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</si>
  <si>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</si>
  <si>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</si>
  <si>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</si>
  <si>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</si>
  <si>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</si>
  <si>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</si>
  <si>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</si>
  <si>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</si>
  <si>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</si>
  <si>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</si>
  <si>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</si>
  <si>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</si>
  <si>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</si>
  <si>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</si>
  <si>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</si>
  <si>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</si>
  <si>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</si>
  <si>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</si>
  <si>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</si>
  <si>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</si>
  <si>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</si>
  <si>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</si>
  <si>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</si>
  <si>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</si>
  <si>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</si>
  <si>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</si>
  <si>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</si>
  <si>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</si>
  <si>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</si>
  <si>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</si>
  <si>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</si>
  <si>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</si>
  <si>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</si>
  <si>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</si>
  <si>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</si>
  <si>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</si>
  <si>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</si>
  <si>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</si>
  <si>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</si>
  <si>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</si>
  <si>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</si>
  <si>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</si>
  <si>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</si>
  <si>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</si>
  <si>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</si>
  <si>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</si>
  <si>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</si>
  <si>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</si>
  <si>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</si>
  <si>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</si>
  <si>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</si>
  <si>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</si>
  <si>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</si>
  <si>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</si>
  <si>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</si>
  <si>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</si>
  <si>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</si>
  <si>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</si>
  <si>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</si>
  <si>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</si>
  <si>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</si>
  <si>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</si>
  <si>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</si>
  <si>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</si>
  <si>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</si>
  <si>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</si>
  <si>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</si>
  <si>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</si>
  <si>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</si>
  <si>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</si>
  <si>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</si>
  <si>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</si>
  <si>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</si>
  <si>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</si>
  <si>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</si>
  <si>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</si>
  <si>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</si>
  <si>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</si>
  <si>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</si>
  <si>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</si>
  <si>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</si>
  <si>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</si>
  <si>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</si>
  <si>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</si>
  <si>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</si>
  <si>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</si>
  <si>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</si>
  <si>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</si>
  <si>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</si>
  <si>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</si>
  <si>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</si>
  <si>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</si>
  <si>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</si>
  <si>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</si>
  <si>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</si>
  <si>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</si>
  <si>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</si>
  <si>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</si>
  <si>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</si>
  <si>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</si>
  <si>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</si>
  <si>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</si>
  <si>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</si>
  <si>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</si>
  <si>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</si>
  <si>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</si>
  <si>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</si>
  <si>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</si>
  <si>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</si>
  <si>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</si>
  <si>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</si>
  <si>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</si>
  <si>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</si>
  <si>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</si>
  <si>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</si>
  <si>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</si>
  <si>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</si>
  <si>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</si>
  <si>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</si>
  <si>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</si>
  <si>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</si>
  <si>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</si>
  <si>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</si>
  <si>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</si>
  <si>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</si>
  <si>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</si>
  <si>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</si>
  <si>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</si>
  <si>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</si>
  <si>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</si>
  <si>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</si>
  <si>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</si>
  <si>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</si>
  <si>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</si>
  <si>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</si>
  <si>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</si>
  <si>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</si>
  <si>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</si>
  <si>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</si>
  <si>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</si>
  <si>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</si>
  <si>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</si>
  <si>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</si>
  <si>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</si>
  <si>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</si>
  <si>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</si>
  <si>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</si>
  <si>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</si>
  <si>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</si>
  <si>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</si>
  <si>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</si>
  <si>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</si>
  <si>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</si>
  <si>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</si>
  <si>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</si>
  <si>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</si>
  <si>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</si>
  <si>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</si>
  <si>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</si>
  <si>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</si>
  <si>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</si>
  <si>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</si>
  <si>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</si>
  <si>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</si>
  <si>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</si>
  <si>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</si>
  <si>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</si>
  <si>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</si>
  <si>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</si>
  <si>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</si>
  <si>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</si>
  <si>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</si>
  <si>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</si>
  <si>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</si>
  <si>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</si>
  <si>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</si>
  <si>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</si>
  <si>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</si>
  <si>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</si>
  <si>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</si>
  <si>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</si>
  <si>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</si>
  <si>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</si>
  <si>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</si>
  <si>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</si>
  <si>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</si>
  <si>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</si>
  <si>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</si>
  <si>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</si>
  <si>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</si>
  <si>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</si>
  <si>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</si>
  <si>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</si>
  <si>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</si>
  <si>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</si>
  <si>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</si>
  <si>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</si>
  <si>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</si>
  <si>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</si>
  <si>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</si>
  <si>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</si>
  <si>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</si>
  <si>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</si>
  <si>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</si>
  <si>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</si>
  <si>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</si>
  <si>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</si>
  <si>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</si>
  <si>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</si>
  <si>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</si>
  <si>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</si>
  <si>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</si>
  <si>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</si>
  <si>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</si>
  <si>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</si>
  <si>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</si>
  <si>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</si>
  <si>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</si>
  <si>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</si>
  <si>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</si>
  <si>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</si>
  <si>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</si>
  <si>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</si>
  <si>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</si>
  <si>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</si>
  <si>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</si>
  <si>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</si>
  <si>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</si>
  <si>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</si>
  <si>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</si>
  <si>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</si>
  <si>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</si>
  <si>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</si>
  <si>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</si>
  <si>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</si>
  <si>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</si>
  <si>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</si>
  <si>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</si>
  <si>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</si>
  <si>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</si>
  <si>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</si>
  <si>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</si>
  <si>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</si>
  <si>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</si>
  <si>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</si>
  <si>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</si>
  <si>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</si>
  <si>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</si>
  <si>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</si>
  <si>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</si>
  <si>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</si>
  <si>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</si>
  <si>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</si>
  <si>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</si>
  <si>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</si>
  <si>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</si>
  <si>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</si>
  <si>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</si>
  <si>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</si>
  <si>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</si>
  <si>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</si>
  <si>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</si>
  <si>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</si>
  <si>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</si>
  <si>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</si>
  <si>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</si>
  <si>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</si>
  <si>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</si>
  <si>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</si>
  <si>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</si>
  <si>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</si>
  <si>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</si>
  <si>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</si>
  <si>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</si>
  <si>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</si>
  <si>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</si>
  <si>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</si>
  <si>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</si>
  <si>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</si>
  <si>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</si>
  <si>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</si>
  <si>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</si>
  <si>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</si>
  <si>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</si>
  <si>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</si>
  <si>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</si>
  <si>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</si>
  <si>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</si>
  <si>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</si>
  <si>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</si>
  <si>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</si>
  <si>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</si>
  <si>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</si>
  <si>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</si>
  <si>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</si>
  <si>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</si>
  <si>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</si>
  <si>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</si>
  <si>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</si>
  <si>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</si>
  <si>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</si>
  <si>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</si>
  <si>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</si>
  <si>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</si>
  <si>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</si>
  <si>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</si>
  <si>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</si>
  <si>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</si>
  <si>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</si>
  <si>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</si>
  <si>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</si>
  <si>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</si>
  <si>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</si>
  <si>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</si>
  <si>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</si>
  <si>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</si>
  <si>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</si>
  <si>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</si>
  <si>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</si>
  <si>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</si>
  <si>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</si>
  <si>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</si>
  <si>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</si>
  <si>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</si>
  <si>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</si>
  <si>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</si>
  <si>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</si>
  <si>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</si>
  <si>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</si>
  <si>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</si>
  <si>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</si>
  <si>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</si>
  <si>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</si>
  <si>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</si>
  <si>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</si>
  <si>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</si>
  <si>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</si>
  <si>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</si>
  <si>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</si>
  <si>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</si>
  <si>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</si>
  <si>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</si>
  <si>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</si>
  <si>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</si>
  <si>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</si>
  <si>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</si>
  <si>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</si>
  <si>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</si>
  <si>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</si>
  <si>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</si>
  <si>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</si>
  <si>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</si>
  <si>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</si>
  <si>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</si>
  <si>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</si>
  <si>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</si>
  <si>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</si>
  <si>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</si>
  <si>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</si>
  <si>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</si>
  <si>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</si>
  <si>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</si>
  <si>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</si>
  <si>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</si>
  <si>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</si>
  <si>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</si>
  <si>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</si>
  <si>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</si>
  <si>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</si>
  <si>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</si>
  <si>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</si>
  <si>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</si>
  <si>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</si>
  <si>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</si>
  <si>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</si>
  <si>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</si>
  <si>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</si>
  <si>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</si>
  <si>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</si>
  <si>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</si>
  <si>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</si>
  <si>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</si>
  <si>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</si>
  <si>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</si>
  <si>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</si>
  <si>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</si>
  <si>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</si>
  <si>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</si>
  <si>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</si>
  <si>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</si>
  <si>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</si>
  <si>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</si>
  <si>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</si>
  <si>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</si>
  <si>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</si>
  <si>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</si>
  <si>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</si>
  <si>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</si>
  <si>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</si>
  <si>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</si>
  <si>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</si>
  <si>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</si>
  <si>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</si>
  <si>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</si>
  <si>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</si>
  <si>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</si>
  <si>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</si>
  <si>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</si>
  <si>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</si>
  <si>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</si>
  <si>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</si>
  <si>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</si>
  <si>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</si>
  <si>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</si>
  <si>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</si>
  <si>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</si>
  <si>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</si>
  <si>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</si>
  <si>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</si>
  <si>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</si>
  <si>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</si>
  <si>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</si>
  <si>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</si>
  <si>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</si>
  <si>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</si>
  <si>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</si>
  <si>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</si>
  <si>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</si>
  <si>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</si>
  <si>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</si>
  <si>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</si>
  <si>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</si>
  <si>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</si>
  <si>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</si>
  <si>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</si>
  <si>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</si>
  <si>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</si>
  <si>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</si>
  <si>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</si>
  <si>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</si>
  <si>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</si>
  <si>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</si>
  <si>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</si>
  <si>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</si>
  <si>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</si>
  <si>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</si>
  <si>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</si>
  <si>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</si>
  <si>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</si>
  <si>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</si>
  <si>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</si>
  <si>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</si>
  <si>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</si>
  <si>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</si>
  <si>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</si>
  <si>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</si>
  <si>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</si>
  <si>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</si>
  <si>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</si>
  <si>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</si>
  <si>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</si>
  <si>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</si>
  <si>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</si>
  <si>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</si>
  <si>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</si>
  <si>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</si>
  <si>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</si>
  <si>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</si>
  <si>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</si>
  <si>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</si>
  <si>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</si>
  <si>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</si>
  <si>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</si>
  <si>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</si>
  <si>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</si>
  <si>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</si>
  <si>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</si>
  <si>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</si>
  <si>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</si>
  <si>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</si>
  <si>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</si>
  <si>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</si>
  <si>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</si>
  <si>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</si>
  <si>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</si>
  <si>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</si>
  <si>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</si>
  <si>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</si>
  <si>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</si>
  <si>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</si>
  <si>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</si>
  <si>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</si>
  <si>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</si>
  <si>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</si>
  <si>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</si>
  <si>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</si>
  <si>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</si>
  <si>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</si>
  <si>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</si>
  <si>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</si>
  <si>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</si>
  <si>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</si>
  <si>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</si>
  <si>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</si>
  <si>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</si>
  <si>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</si>
  <si>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</si>
  <si>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</si>
  <si>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</si>
  <si>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</si>
  <si>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</si>
  <si>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</si>
  <si>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</si>
  <si>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</si>
  <si>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</si>
  <si>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</si>
  <si>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</si>
  <si>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</si>
  <si>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</si>
  <si>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</si>
  <si>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</si>
  <si>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</si>
  <si>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</si>
  <si>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</si>
  <si>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</si>
  <si>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</si>
  <si>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</si>
  <si>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</si>
  <si>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</si>
  <si>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</si>
  <si>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</si>
  <si>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</si>
  <si>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</si>
  <si>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</si>
  <si>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</si>
  <si>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</si>
  <si>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</si>
  <si>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</si>
  <si>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</si>
  <si>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</si>
  <si>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</si>
  <si>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</si>
  <si>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</si>
  <si>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</si>
  <si>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</si>
  <si>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</si>
  <si>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</si>
  <si>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</si>
  <si>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</si>
  <si>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</si>
  <si>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</si>
  <si>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</si>
  <si>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</si>
  <si>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</si>
  <si>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</si>
  <si>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</si>
  <si>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</si>
  <si>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</si>
  <si>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</si>
  <si>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</si>
  <si>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</si>
  <si>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</si>
  <si>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</si>
  <si>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</si>
  <si>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</si>
  <si>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</si>
  <si>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</si>
  <si>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</si>
  <si>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</si>
  <si>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</si>
  <si>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</si>
  <si>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</si>
  <si>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</si>
  <si>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</si>
  <si>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</si>
  <si>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</si>
  <si>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</si>
  <si>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</si>
  <si>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</si>
  <si>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</si>
  <si>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</si>
  <si>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</si>
  <si>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</si>
  <si>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</si>
  <si>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</si>
  <si>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</si>
  <si>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</si>
  <si>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</si>
  <si>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</si>
  <si>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</si>
  <si>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</si>
  <si>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</si>
  <si>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</si>
  <si>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</si>
  <si>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</si>
  <si>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</si>
  <si>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</si>
  <si>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</si>
  <si>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</si>
  <si>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</si>
  <si>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</si>
  <si>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</si>
  <si>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</si>
  <si>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</si>
  <si>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</si>
  <si>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</si>
  <si>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</si>
  <si>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</si>
  <si>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</si>
  <si>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</si>
  <si>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</si>
  <si>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</si>
  <si>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</si>
  <si>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</si>
  <si>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</si>
  <si>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</si>
  <si>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</si>
  <si>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</si>
  <si>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</si>
  <si>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</si>
  <si>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</si>
  <si>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</si>
  <si>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</si>
  <si>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</si>
  <si>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</si>
  <si>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</si>
  <si>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</si>
  <si>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</si>
  <si>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</si>
  <si>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</si>
  <si>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</si>
  <si>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</si>
  <si>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</si>
  <si>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</si>
  <si>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</si>
  <si>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</si>
  <si>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</si>
  <si>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</si>
  <si>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</si>
  <si>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</si>
  <si>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</si>
  <si>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</si>
  <si>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</si>
  <si>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</si>
  <si>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</si>
  <si>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</si>
  <si>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</si>
  <si>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</si>
  <si>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</si>
  <si>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</si>
  <si>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</si>
  <si>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</si>
  <si>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</si>
  <si>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</si>
  <si>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</si>
  <si>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</si>
  <si>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</si>
  <si>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</si>
  <si>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</si>
  <si>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</si>
  <si>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</si>
  <si>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</si>
  <si>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</si>
  <si>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</si>
  <si>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</si>
  <si>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</si>
  <si>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</si>
  <si>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</si>
  <si>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</si>
  <si>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</si>
  <si>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</si>
  <si>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</si>
  <si>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</si>
  <si>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</si>
  <si>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</si>
  <si>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</si>
  <si>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</si>
  <si>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</si>
  <si>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</si>
  <si>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</si>
  <si>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</si>
  <si>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</si>
  <si>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</si>
  <si>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</si>
  <si>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</si>
  <si>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</si>
  <si>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</si>
  <si>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</si>
  <si>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</si>
  <si>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</si>
  <si>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</si>
  <si>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</si>
  <si>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</si>
  <si>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</si>
  <si>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</si>
  <si>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</si>
  <si>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</si>
  <si>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</si>
  <si>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</si>
  <si>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</si>
  <si>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</si>
  <si>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</si>
  <si>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</si>
  <si>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</si>
  <si>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</si>
  <si>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</si>
  <si>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</si>
  <si>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</si>
  <si>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</si>
  <si>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</si>
  <si>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</si>
  <si>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</si>
  <si>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</si>
  <si>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</si>
  <si>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</si>
  <si>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</si>
  <si>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</si>
  <si>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</si>
  <si>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</si>
  <si>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</si>
  <si>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</si>
  <si>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</si>
  <si>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</si>
  <si>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</si>
  <si>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</si>
  <si>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</si>
  <si>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</si>
  <si>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</si>
  <si>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</si>
  <si>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</si>
  <si>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</si>
  <si>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</si>
  <si>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</si>
  <si>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</si>
  <si>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</si>
  <si>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</si>
  <si>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</si>
  <si>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</si>
  <si>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</si>
  <si>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</si>
  <si>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</si>
  <si>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</si>
  <si>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</si>
  <si>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</si>
  <si>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</si>
  <si>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</si>
  <si>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</si>
  <si>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</si>
  <si>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</si>
  <si>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</si>
  <si>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</si>
  <si>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</si>
  <si>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</si>
  <si>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</si>
  <si>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</si>
  <si>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</si>
  <si>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</si>
  <si>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</si>
  <si>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</si>
  <si>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</si>
  <si>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</si>
  <si>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</si>
  <si>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</si>
  <si>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</si>
  <si>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</si>
  <si>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</si>
  <si>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</si>
  <si>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</si>
  <si>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</si>
  <si>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</si>
  <si>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</si>
  <si>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</si>
  <si>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</si>
  <si>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</si>
  <si>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</si>
  <si>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</si>
  <si>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</si>
  <si>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</si>
  <si>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</si>
  <si>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</si>
  <si>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</si>
  <si>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</si>
  <si>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</si>
  <si>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</si>
  <si>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</si>
  <si>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</si>
  <si>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</si>
  <si>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</si>
  <si>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</si>
  <si>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</si>
  <si>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</si>
  <si>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</si>
  <si>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</si>
  <si>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</si>
  <si>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</si>
  <si>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</si>
  <si>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</si>
  <si>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</si>
  <si>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</si>
  <si>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</si>
  <si>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</si>
  <si>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</si>
  <si>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</si>
  <si>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</si>
  <si>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</si>
  <si>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</si>
  <si>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</si>
  <si>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</si>
  <si>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</si>
  <si>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</si>
  <si>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</si>
  <si>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</si>
  <si>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</si>
  <si>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</si>
  <si>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</si>
  <si>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</si>
  <si>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</si>
  <si>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</si>
  <si>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</si>
  <si>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</si>
  <si>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</si>
  <si>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</si>
  <si>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</si>
  <si>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</si>
  <si>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</si>
  <si>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</si>
  <si>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</si>
  <si>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</si>
  <si>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</si>
  <si>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</si>
  <si>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</si>
  <si>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</si>
  <si>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</si>
  <si>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</si>
  <si>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</si>
  <si>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</si>
  <si>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</si>
  <si>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</si>
  <si>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</si>
  <si>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</si>
  <si>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</si>
  <si>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</si>
  <si>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</si>
  <si>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</si>
  <si>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</si>
  <si>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</si>
  <si>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</si>
  <si>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</si>
  <si>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</si>
  <si>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</si>
  <si>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</si>
  <si>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</si>
  <si>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</si>
  <si>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</si>
  <si>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</si>
  <si>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</si>
  <si>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</si>
  <si>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</si>
  <si>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</si>
  <si>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</si>
  <si>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</si>
  <si>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</si>
  <si>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</si>
  <si>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</si>
  <si>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</si>
  <si>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</si>
  <si>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</si>
  <si>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</si>
  <si>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</si>
  <si>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</si>
  <si>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</si>
  <si>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</si>
  <si>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</si>
  <si>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</si>
  <si>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</si>
  <si>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</si>
  <si>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</si>
  <si>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</si>
  <si>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</si>
  <si>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</si>
  <si>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</si>
  <si>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</si>
  <si>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</si>
  <si>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</si>
  <si>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</si>
  <si>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</si>
  <si>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</si>
  <si>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</si>
  <si>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</si>
  <si>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</si>
  <si>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</si>
  <si>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</si>
  <si>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</si>
  <si>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</si>
  <si>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</si>
  <si>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</si>
  <si>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</si>
  <si>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</si>
  <si>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</si>
  <si>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</si>
  <si>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</si>
  <si>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</si>
  <si>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</si>
  <si>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</si>
  <si>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</si>
  <si>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</si>
  <si>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</si>
  <si>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</si>
  <si>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</si>
  <si>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</si>
  <si>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</si>
  <si>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</si>
  <si>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</si>
  <si>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</si>
  <si>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</si>
  <si>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</si>
  <si>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</si>
  <si>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</si>
  <si>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</si>
  <si>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</si>
  <si>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</si>
  <si>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</si>
  <si>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</si>
  <si>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</si>
  <si>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</si>
  <si>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</si>
  <si>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</si>
  <si>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</si>
  <si>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</si>
  <si>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</si>
  <si>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</si>
  <si>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</si>
  <si>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</si>
  <si>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</si>
  <si>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</si>
  <si>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</si>
  <si>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</si>
  <si>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</si>
  <si>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</si>
  <si>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</si>
  <si>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</si>
  <si>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</si>
  <si>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</si>
  <si>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</si>
  <si>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</si>
  <si>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</si>
  <si>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</si>
  <si>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</si>
  <si>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</si>
  <si>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</si>
  <si>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</si>
  <si>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</si>
  <si>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</si>
  <si>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</si>
  <si>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</si>
  <si>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</si>
  <si>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</si>
  <si>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</si>
  <si>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</si>
  <si>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</si>
  <si>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</si>
  <si>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</si>
  <si>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</si>
  <si>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</si>
  <si>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</si>
  <si>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</si>
  <si>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</si>
  <si>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</si>
  <si>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</si>
  <si>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</si>
  <si>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</si>
  <si>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</si>
  <si>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</si>
  <si>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</si>
  <si>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</si>
  <si>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</si>
  <si>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</si>
  <si>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</si>
  <si>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</si>
  <si>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</si>
  <si>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</si>
  <si>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</si>
  <si>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</si>
  <si>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</si>
  <si>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</si>
  <si>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</si>
  <si>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</si>
  <si>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</si>
  <si>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</si>
  <si>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</si>
  <si>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</si>
  <si>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</si>
  <si>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</si>
  <si>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</si>
  <si>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</si>
  <si>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</si>
  <si>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</si>
  <si>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</si>
  <si>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</si>
  <si>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</si>
  <si>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</si>
  <si>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</si>
  <si>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</si>
  <si>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</si>
  <si>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</si>
  <si>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</si>
  <si>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</si>
  <si>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</si>
  <si>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</si>
  <si>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</si>
  <si>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</si>
  <si>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</si>
  <si>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</si>
  <si>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</si>
  <si>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</si>
  <si>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</si>
  <si>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</si>
  <si>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</si>
  <si>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</si>
  <si>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</si>
  <si>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</si>
  <si>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</si>
  <si>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</si>
  <si>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</si>
  <si>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</si>
  <si>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</si>
  <si>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</si>
  <si>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</si>
  <si>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</si>
  <si>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</si>
  <si>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</si>
  <si>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</si>
  <si>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</si>
  <si>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</si>
  <si>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</si>
  <si>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</si>
  <si>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</si>
  <si>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</si>
  <si>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</si>
  <si>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</si>
  <si>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</si>
  <si>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</si>
  <si>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</si>
  <si>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</si>
  <si>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</si>
  <si>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</si>
  <si>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</si>
  <si>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</si>
  <si>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</si>
  <si>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</si>
  <si>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</si>
  <si>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</si>
  <si>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</si>
  <si>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</si>
  <si>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</si>
  <si>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</si>
  <si>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</si>
  <si>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</si>
  <si>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</si>
  <si>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</si>
  <si>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</si>
  <si>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</si>
  <si>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</si>
  <si>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</si>
  <si>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</si>
  <si>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</si>
  <si>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</si>
  <si>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</si>
  <si>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</si>
  <si>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</si>
  <si>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</si>
  <si>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</si>
  <si>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</si>
  <si>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</si>
  <si>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</si>
  <si>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</si>
  <si>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</si>
  <si>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</si>
  <si>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</si>
  <si>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</si>
  <si>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</si>
  <si>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</si>
  <si>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</si>
  <si>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</si>
  <si>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</si>
  <si>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</si>
  <si>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</si>
  <si>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</si>
  <si>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</si>
  <si>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</si>
  <si>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</si>
  <si>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</si>
  <si>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</si>
  <si>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</si>
  <si>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</si>
  <si>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</si>
  <si>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</si>
  <si>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</si>
  <si>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</si>
  <si>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</si>
  <si>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</si>
  <si>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</si>
  <si>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</si>
  <si>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</si>
  <si>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</si>
  <si>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</si>
  <si>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</si>
  <si>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</si>
  <si>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</si>
  <si>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</si>
  <si>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</si>
  <si>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</si>
  <si>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</si>
  <si>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</si>
  <si>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</si>
  <si>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</si>
  <si>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</si>
  <si>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</si>
  <si>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</si>
  <si>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</si>
  <si>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</si>
  <si>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</si>
  <si>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</si>
  <si>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</si>
  <si>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</si>
  <si>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</si>
  <si>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</si>
  <si>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</si>
  <si>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</si>
  <si>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</si>
  <si>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</si>
  <si>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</si>
  <si>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</si>
  <si>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</si>
  <si>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</si>
  <si>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</si>
  <si>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</si>
  <si>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</si>
  <si>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</si>
  <si>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</si>
  <si>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</si>
  <si>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</si>
  <si>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</si>
  <si>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</si>
  <si>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</si>
  <si>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</si>
  <si>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</si>
  <si>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</si>
  <si>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</si>
  <si>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</si>
  <si>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</si>
  <si>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</si>
  <si>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</si>
  <si>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</si>
  <si>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</si>
  <si>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</si>
  <si>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</si>
  <si>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</si>
  <si>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</si>
  <si>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</si>
  <si>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</si>
  <si>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</si>
  <si>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</si>
  <si>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</si>
  <si>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</si>
  <si>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</si>
  <si>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</si>
  <si>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</si>
  <si>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</si>
  <si>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</si>
  <si>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</si>
  <si>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</si>
  <si>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</si>
  <si>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</si>
  <si>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</si>
  <si>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</si>
  <si>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</si>
  <si>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</si>
  <si>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</si>
  <si>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</si>
  <si>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</si>
  <si>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</si>
  <si>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</si>
  <si>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</si>
  <si>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</si>
  <si>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</si>
  <si>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</si>
  <si>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</si>
  <si>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</si>
  <si>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</si>
  <si>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</si>
  <si>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</si>
  <si>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</si>
  <si>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</si>
  <si>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</si>
  <si>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</si>
  <si>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</si>
  <si>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</si>
  <si>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</si>
  <si>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</si>
  <si>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</si>
  <si>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</si>
  <si>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</si>
  <si>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</si>
  <si>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</si>
  <si>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</si>
  <si>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</si>
  <si>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</si>
  <si>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</si>
  <si>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</si>
  <si>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</si>
  <si>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</si>
  <si>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</si>
  <si>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</si>
  <si>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</si>
  <si>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</si>
  <si>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</si>
  <si>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</si>
  <si>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</si>
  <si>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</si>
  <si>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</si>
  <si>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</si>
  <si>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</si>
  <si>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</si>
  <si>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</si>
  <si>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</si>
  <si>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</si>
  <si>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</si>
  <si>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</si>
  <si>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</si>
  <si>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</si>
  <si>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</si>
  <si>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</si>
  <si>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</si>
  <si>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</si>
  <si>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</si>
  <si>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</si>
  <si>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</si>
  <si>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</si>
  <si>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</si>
  <si>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</si>
  <si>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</si>
  <si>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</si>
  <si>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</si>
  <si>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</si>
  <si>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</si>
  <si>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</si>
  <si>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</si>
  <si>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</si>
  <si>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</si>
  <si>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</si>
  <si>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</si>
  <si>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</si>
  <si>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</si>
  <si>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</si>
  <si>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</si>
  <si>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</si>
  <si>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</si>
  <si>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</si>
  <si>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</si>
  <si>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</si>
  <si>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</si>
  <si>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</si>
  <si>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</si>
  <si>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</si>
  <si>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</si>
  <si>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</si>
  <si>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</si>
  <si>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</si>
  <si>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</si>
  <si>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</si>
  <si>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</si>
  <si>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</si>
  <si>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</si>
  <si>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</si>
  <si>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</si>
  <si>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</si>
  <si>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</si>
  <si>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</si>
  <si>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</si>
  <si>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</si>
  <si>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</si>
  <si>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</si>
  <si>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</si>
  <si>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</si>
  <si>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</si>
  <si>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</si>
  <si>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</si>
  <si>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</si>
  <si>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</si>
  <si>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</si>
  <si>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</si>
  <si>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</si>
  <si>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</si>
  <si>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</si>
  <si>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</si>
  <si>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</si>
  <si>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</si>
  <si>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</si>
  <si>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</si>
  <si>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</si>
  <si>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</si>
  <si>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</si>
  <si>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</si>
  <si>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</si>
  <si>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</si>
  <si>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</si>
  <si>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</si>
  <si>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</si>
  <si>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</si>
  <si>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</si>
  <si>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</si>
  <si>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</si>
  <si>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</si>
  <si>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</si>
  <si>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</si>
  <si>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</si>
  <si>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</si>
  <si>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</si>
  <si>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</si>
  <si>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</si>
  <si>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</si>
  <si>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</si>
  <si>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</si>
  <si>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</si>
  <si>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</si>
  <si>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</si>
  <si>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</si>
  <si>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</si>
  <si>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</si>
  <si>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</si>
  <si>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</si>
  <si>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</si>
  <si>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</si>
  <si>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</si>
  <si>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</si>
  <si>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</si>
  <si>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</si>
  <si>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</si>
  <si>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</si>
  <si>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</si>
  <si>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</si>
  <si>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</si>
  <si>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</si>
  <si>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</si>
  <si>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</si>
  <si>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</si>
  <si>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</si>
  <si>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</si>
  <si>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</si>
  <si>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</si>
  <si>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</si>
  <si>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</si>
  <si>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</si>
  <si>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</si>
  <si>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</si>
  <si>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</si>
  <si>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</si>
  <si>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</si>
  <si>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</si>
  <si>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</si>
  <si>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</si>
  <si>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</si>
  <si>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</si>
  <si>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</si>
  <si>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</si>
  <si>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</si>
  <si>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</si>
  <si>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</si>
  <si>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</si>
  <si>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</si>
  <si>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</si>
  <si>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</si>
  <si>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</si>
  <si>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</si>
  <si>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</si>
  <si>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</si>
  <si>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</si>
  <si>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</si>
  <si>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</si>
  <si>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</si>
  <si>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</si>
  <si>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</si>
  <si>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</si>
  <si>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</si>
  <si>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</si>
  <si>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</si>
  <si>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</si>
  <si>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</si>
  <si>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</si>
  <si>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</si>
  <si>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</si>
  <si>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</si>
  <si>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</si>
  <si>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</si>
  <si>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</si>
  <si>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</si>
  <si>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</si>
  <si>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</si>
  <si>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</si>
  <si>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</si>
  <si>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</si>
  <si>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</si>
  <si>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</si>
  <si>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</si>
  <si>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</si>
  <si>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</si>
  <si>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</si>
  <si>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</si>
  <si>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</si>
  <si>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</si>
  <si>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</si>
  <si>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</si>
  <si>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</si>
  <si>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</si>
  <si>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</si>
  <si>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</si>
  <si>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</si>
  <si>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</si>
  <si>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</si>
  <si>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</si>
  <si>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</si>
  <si>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</si>
  <si>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</si>
  <si>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</si>
  <si>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</si>
  <si>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</si>
  <si>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</si>
  <si>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</si>
  <si>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</si>
  <si>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</si>
  <si>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</si>
  <si>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</si>
  <si>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</si>
  <si>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</si>
  <si>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</si>
  <si>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</si>
  <si>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</si>
  <si>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</si>
  <si>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</si>
  <si>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</si>
  <si>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</si>
  <si>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</si>
  <si>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</si>
  <si>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</si>
  <si>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</si>
  <si>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</si>
  <si>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</si>
  <si>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</si>
  <si>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</si>
  <si>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</si>
  <si>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</si>
  <si>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</si>
  <si>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</si>
  <si>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</si>
  <si>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</si>
  <si>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</si>
  <si>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</si>
  <si>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</si>
  <si>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</si>
  <si>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</si>
  <si>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</si>
  <si>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</si>
  <si>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</si>
  <si>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</si>
  <si>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</si>
  <si>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</si>
  <si>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</si>
  <si>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</si>
  <si>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</si>
  <si>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</si>
  <si>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</si>
  <si>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</si>
  <si>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</si>
  <si>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</si>
  <si>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</si>
  <si>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</si>
  <si>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</si>
  <si>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</si>
  <si>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</si>
  <si>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</si>
  <si>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</si>
  <si>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</si>
  <si>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</si>
  <si>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</si>
  <si>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</si>
  <si>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</si>
  <si>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</si>
  <si>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</si>
  <si>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</si>
  <si>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</si>
  <si>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</si>
  <si>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</si>
  <si>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</si>
  <si>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</si>
  <si>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</si>
  <si>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</si>
  <si>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</si>
  <si>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</si>
  <si>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</si>
  <si>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</si>
  <si>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</si>
  <si>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</si>
  <si>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</si>
  <si>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</si>
  <si>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</si>
  <si>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</si>
  <si>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</si>
  <si>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</si>
  <si>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</si>
  <si>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</si>
  <si>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</si>
  <si>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</si>
  <si>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</si>
  <si>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</si>
  <si>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</si>
  <si>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</si>
  <si>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</si>
  <si>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</si>
  <si>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</si>
  <si>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</si>
  <si>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</si>
  <si>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</si>
  <si>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</si>
  <si>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</si>
  <si>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</si>
  <si>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</si>
  <si>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</si>
  <si>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</si>
  <si>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</si>
  <si>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</si>
  <si>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</si>
  <si>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</si>
  <si>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</si>
  <si>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</si>
  <si>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</si>
  <si>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</si>
  <si>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</si>
  <si>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</si>
  <si>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</si>
  <si>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</si>
  <si>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</si>
  <si>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</si>
  <si>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</si>
  <si>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</si>
  <si>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</si>
  <si>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</si>
  <si>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</si>
  <si>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</si>
  <si>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</si>
  <si>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</si>
  <si>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</si>
  <si>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</si>
  <si>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</si>
  <si>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</si>
  <si>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</si>
  <si>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</si>
  <si>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</si>
  <si>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</si>
  <si>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</si>
  <si>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</si>
  <si>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</si>
  <si>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</si>
  <si>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</si>
  <si>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</si>
  <si>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</si>
  <si>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</si>
  <si>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</si>
  <si>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</si>
  <si>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</si>
  <si>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</si>
  <si>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</si>
  <si>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</si>
  <si>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</si>
  <si>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</si>
  <si>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</si>
  <si>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</si>
  <si>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</si>
  <si>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</si>
  <si>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</si>
  <si>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</si>
  <si>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</si>
  <si>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</si>
  <si>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</si>
  <si>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</si>
  <si>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</si>
  <si>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</si>
  <si>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</si>
  <si>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</si>
  <si>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</si>
  <si>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</si>
  <si>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</si>
  <si>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</si>
  <si>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</si>
  <si>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</si>
  <si>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</si>
  <si>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</si>
  <si>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</si>
  <si>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</si>
  <si>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</si>
  <si>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</si>
  <si>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</si>
  <si>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</si>
  <si>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</si>
  <si>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</si>
  <si>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</si>
  <si>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</si>
  <si>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</si>
  <si>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</si>
  <si>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</si>
  <si>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</si>
  <si>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</si>
  <si>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</si>
  <si>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</si>
  <si>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</si>
  <si>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</si>
  <si>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</si>
  <si>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</si>
  <si>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</si>
  <si>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</si>
  <si>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</si>
  <si>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</si>
  <si>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</si>
  <si>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</si>
  <si>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</si>
  <si>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</si>
  <si>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</si>
  <si>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</si>
  <si>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</si>
  <si>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</si>
  <si>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</si>
  <si>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</si>
  <si>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</si>
  <si>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</si>
  <si>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</si>
  <si>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</si>
  <si>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</si>
  <si>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</si>
  <si>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</si>
  <si>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</si>
  <si>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</si>
  <si>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</si>
  <si>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</si>
  <si>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</si>
  <si>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</si>
  <si>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</si>
  <si>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</si>
  <si>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</si>
  <si>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</si>
  <si>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</si>
  <si>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</si>
  <si>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</si>
  <si>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</si>
  <si>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</si>
  <si>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</si>
  <si>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</si>
  <si>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</si>
  <si>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</si>
  <si>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</si>
  <si>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</si>
  <si>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</si>
  <si>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</si>
  <si>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</si>
  <si>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</si>
  <si>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</si>
  <si>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</si>
  <si>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</si>
  <si>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</si>
  <si>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</si>
  <si>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</si>
  <si>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</si>
  <si>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</si>
  <si>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</si>
  <si>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</si>
  <si>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</si>
  <si>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</si>
  <si>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</si>
  <si>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</si>
  <si>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</si>
  <si>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</si>
  <si>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</si>
  <si>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</si>
  <si>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</si>
  <si>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</si>
  <si>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</si>
  <si>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</si>
  <si>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</si>
  <si>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</si>
  <si>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</si>
  <si>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</si>
  <si>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</si>
  <si>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</si>
  <si>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</si>
  <si>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</si>
  <si>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</si>
  <si>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</si>
  <si>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</si>
  <si>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</si>
  <si>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</si>
  <si>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</si>
  <si>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</si>
  <si>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</si>
  <si>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</si>
  <si>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</si>
  <si>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</si>
  <si>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</si>
  <si>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</si>
  <si>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</si>
  <si>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</si>
  <si>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</si>
  <si>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</si>
  <si>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</si>
  <si>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</si>
  <si>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</si>
  <si>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</si>
  <si>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</si>
  <si>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</si>
  <si>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</si>
  <si>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</si>
  <si>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</si>
  <si>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</si>
  <si>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</si>
  <si>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</si>
  <si>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</si>
  <si>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</si>
  <si>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</si>
  <si>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</si>
  <si>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</si>
  <si>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</si>
  <si>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</si>
  <si>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</si>
  <si>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</si>
  <si>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</si>
  <si>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</si>
  <si>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</si>
  <si>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</si>
  <si>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</si>
  <si>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</si>
  <si>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</si>
  <si>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</si>
  <si>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</si>
  <si>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</si>
  <si>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</si>
  <si>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</si>
  <si>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</si>
  <si>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</si>
  <si>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</si>
  <si>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</si>
  <si>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</si>
  <si>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</si>
  <si>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</si>
  <si>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</si>
  <si>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</si>
  <si>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</si>
  <si>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</si>
  <si>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</si>
  <si>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</si>
  <si>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</si>
  <si>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</si>
  <si>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</si>
  <si>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</si>
  <si>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</si>
  <si>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</si>
  <si>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</si>
  <si>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</si>
  <si>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</si>
  <si>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</si>
  <si>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</si>
  <si>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</si>
  <si>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</si>
  <si>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</si>
  <si>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</si>
  <si>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</si>
  <si>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</si>
  <si>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</si>
  <si>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</si>
  <si>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</si>
  <si>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</si>
  <si>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</si>
  <si>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</si>
  <si>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</si>
  <si>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</si>
  <si>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</si>
  <si>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</si>
  <si>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</si>
  <si>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</si>
  <si>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</si>
  <si>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</si>
  <si>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</si>
  <si>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</si>
  <si>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</si>
  <si>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</si>
  <si>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</si>
  <si>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</si>
  <si>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</si>
  <si>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</si>
  <si>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</si>
  <si>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</si>
  <si>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</si>
  <si>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</si>
  <si>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</si>
  <si>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</si>
  <si>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</si>
  <si>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</si>
  <si>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</si>
  <si>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</si>
  <si>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</si>
  <si>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</si>
  <si>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</si>
  <si>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</si>
  <si>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</si>
  <si>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</si>
  <si>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</si>
  <si>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</si>
  <si>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</si>
  <si>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</si>
  <si>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</si>
  <si>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</si>
  <si>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</si>
  <si>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</si>
  <si>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</si>
  <si>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</si>
  <si>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</si>
  <si>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</si>
  <si>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</si>
  <si>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</si>
  <si>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</si>
  <si>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</si>
  <si>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</si>
  <si>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</si>
  <si>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</si>
  <si>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</si>
  <si>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</si>
  <si>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</si>
  <si>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</si>
  <si>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</si>
  <si>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</si>
  <si>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</si>
  <si>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</si>
  <si>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</si>
  <si>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</si>
  <si>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</si>
  <si>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</si>
  <si>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</si>
  <si>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</si>
  <si>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</si>
  <si>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</si>
  <si>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</si>
  <si>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</si>
  <si>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</si>
  <si>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</si>
  <si>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</si>
  <si>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</si>
  <si>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</si>
  <si>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</si>
  <si>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</si>
  <si>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</si>
  <si>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</si>
  <si>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</si>
  <si>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</si>
  <si>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</si>
  <si>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</si>
  <si>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</si>
  <si>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</si>
  <si>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</si>
  <si>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</si>
  <si>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</si>
  <si>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</si>
  <si>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</si>
  <si>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</si>
  <si>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</si>
  <si>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</si>
  <si>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</si>
  <si>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</si>
  <si>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</si>
  <si>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</si>
  <si>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</si>
  <si>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</si>
  <si>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</si>
  <si>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</si>
  <si>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</si>
  <si>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</si>
  <si>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</si>
  <si>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</si>
  <si>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</si>
  <si>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</si>
  <si>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</si>
  <si>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</si>
  <si>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</si>
  <si>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</si>
  <si>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</si>
  <si>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</si>
  <si>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</si>
  <si>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</si>
  <si>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</si>
  <si>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</si>
  <si>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</si>
  <si>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</si>
  <si>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</si>
  <si>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</si>
  <si>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</si>
  <si>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</si>
  <si>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</si>
  <si>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</si>
  <si>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</si>
  <si>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</si>
  <si>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</si>
  <si>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</si>
  <si>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</si>
  <si>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</si>
  <si>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</si>
  <si>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</si>
  <si>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</si>
  <si>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</si>
  <si>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</si>
  <si>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</si>
  <si>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</si>
  <si>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</si>
  <si>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</si>
  <si>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</si>
  <si>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</si>
  <si>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</si>
  <si>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</si>
  <si>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</si>
  <si>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</si>
  <si>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</si>
  <si>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</si>
  <si>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</si>
  <si>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</si>
  <si>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</si>
  <si>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</si>
  <si>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</si>
  <si>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</si>
  <si>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</si>
  <si>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</si>
  <si>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</si>
  <si>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</si>
  <si>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</si>
  <si>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</si>
  <si>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</si>
  <si>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</si>
  <si>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</si>
  <si>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</si>
  <si>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</si>
  <si>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</si>
  <si>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</si>
  <si>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</si>
  <si>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</si>
  <si>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</si>
  <si>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</si>
  <si>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</si>
  <si>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</si>
  <si>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</si>
  <si>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</si>
  <si>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</si>
  <si>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</si>
  <si>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</si>
  <si>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</si>
  <si>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</si>
  <si>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</si>
  <si>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</si>
  <si>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</si>
  <si>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</si>
  <si>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</si>
  <si>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</si>
  <si>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</si>
  <si>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</si>
  <si>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</si>
  <si>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</si>
  <si>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</si>
  <si>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</si>
  <si>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</si>
  <si>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</si>
  <si>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</si>
  <si>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</si>
  <si>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</si>
  <si>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</si>
  <si>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</si>
  <si>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</si>
  <si>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</si>
  <si>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</si>
  <si>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</si>
  <si>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</si>
  <si>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</si>
  <si>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</si>
  <si>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</si>
  <si>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</si>
  <si>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</si>
  <si>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</si>
  <si>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</si>
  <si>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</si>
  <si>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</si>
  <si>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</si>
  <si>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</si>
  <si>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</si>
  <si>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</si>
  <si>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</si>
  <si>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</si>
  <si>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</si>
  <si>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</si>
  <si>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</si>
  <si>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</si>
  <si>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</si>
  <si>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</si>
  <si>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</si>
  <si>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</si>
  <si>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</si>
  <si>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</si>
  <si>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</si>
  <si>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</si>
  <si>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</si>
  <si>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</si>
  <si>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</si>
  <si>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</si>
  <si>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</si>
  <si>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</si>
  <si>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</si>
  <si>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</si>
  <si>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</si>
  <si>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</si>
  <si>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</si>
  <si>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</si>
  <si>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</si>
  <si>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</si>
  <si>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</si>
  <si>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</si>
  <si>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</si>
  <si>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</si>
  <si>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</si>
  <si>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</si>
  <si>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</si>
  <si>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</si>
  <si>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</si>
  <si>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</si>
  <si>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</si>
  <si>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</si>
  <si>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</si>
  <si>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</si>
  <si>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</si>
  <si>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</si>
  <si>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</si>
  <si>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</si>
  <si>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</si>
  <si>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</si>
  <si>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</si>
  <si>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</si>
  <si>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</si>
  <si>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</si>
  <si>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</si>
  <si>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</si>
  <si>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</si>
  <si>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</si>
  <si>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</si>
  <si>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</si>
  <si>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</si>
  <si>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</si>
  <si>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</si>
  <si>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</si>
  <si>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</si>
  <si>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</si>
  <si>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</si>
  <si>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</si>
  <si>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</si>
  <si>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</si>
  <si>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</si>
  <si>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</si>
  <si>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</si>
  <si>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</si>
  <si>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</si>
  <si>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</si>
  <si>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</si>
  <si>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</si>
  <si>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</si>
  <si>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</si>
  <si>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</si>
  <si>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</si>
  <si>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</si>
  <si>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</si>
  <si>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</si>
  <si>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</si>
  <si>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</si>
  <si>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</si>
  <si>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</si>
  <si>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</si>
  <si>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</si>
  <si>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</si>
  <si>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</si>
  <si>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</si>
  <si>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</si>
  <si>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</si>
  <si>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</si>
  <si>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</si>
  <si>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</si>
  <si>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</si>
  <si>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</si>
  <si>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</si>
  <si>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</si>
  <si>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</si>
  <si>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</si>
  <si>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</si>
  <si>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</si>
  <si>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</si>
  <si>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</si>
  <si>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</si>
  <si>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</si>
  <si>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</si>
  <si>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</si>
  <si>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</si>
  <si>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</si>
  <si>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</si>
  <si>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</si>
  <si>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</si>
  <si>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</si>
  <si>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</si>
  <si>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</si>
  <si>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</si>
  <si>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</si>
  <si>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</si>
  <si>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</si>
  <si>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</si>
  <si>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</si>
  <si>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</si>
  <si>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</si>
  <si>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</si>
  <si>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</si>
  <si>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</si>
  <si>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</si>
  <si>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</si>
  <si>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</si>
  <si>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</si>
  <si>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</si>
  <si>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</si>
  <si>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</si>
  <si>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</si>
  <si>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</si>
  <si>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</si>
  <si>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</si>
  <si>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</si>
  <si>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</si>
  <si>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</si>
  <si>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</si>
  <si>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</si>
  <si>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</si>
  <si>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</si>
  <si>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</si>
  <si>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</si>
  <si>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</si>
  <si>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</si>
  <si>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</si>
  <si>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</si>
  <si>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</si>
  <si>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</si>
  <si>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</si>
  <si>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</si>
  <si>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</si>
  <si>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</si>
  <si>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</si>
  <si>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</si>
  <si>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</si>
  <si>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</si>
  <si>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</si>
  <si>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</si>
  <si>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</si>
  <si>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</si>
  <si>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</si>
  <si>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</si>
  <si>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</si>
  <si>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</si>
  <si>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</si>
  <si>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</si>
  <si>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</si>
  <si>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</si>
  <si>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</si>
  <si>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</si>
  <si>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</si>
  <si>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</si>
  <si>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</si>
  <si>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</si>
  <si>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</si>
  <si>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</si>
  <si>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</si>
  <si>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</si>
  <si>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</si>
  <si>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</si>
  <si>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</si>
  <si>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</si>
  <si>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</si>
  <si>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</si>
  <si>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</si>
  <si>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</si>
  <si>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</si>
  <si>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</si>
  <si>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</si>
  <si>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</si>
  <si>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</si>
  <si>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</si>
  <si>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</si>
  <si>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</si>
  <si>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</si>
  <si>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</si>
  <si>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</si>
  <si>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</si>
  <si>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</si>
  <si>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</si>
  <si>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</si>
  <si>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</si>
  <si>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</si>
  <si>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</si>
  <si>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</si>
  <si>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</si>
  <si>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</si>
  <si>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</si>
  <si>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</si>
  <si>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</si>
  <si>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</si>
  <si>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</si>
  <si>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</si>
  <si>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</si>
  <si>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</si>
  <si>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</si>
  <si>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</si>
  <si>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</si>
  <si>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</si>
  <si>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</si>
  <si>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</si>
  <si>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</si>
  <si>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</si>
  <si>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</si>
  <si>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</si>
  <si>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</si>
  <si>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</si>
  <si>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</si>
  <si>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</si>
  <si>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</si>
  <si>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</si>
  <si>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</si>
  <si>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</si>
  <si>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</si>
  <si>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</si>
  <si>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</si>
  <si>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</si>
  <si>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</si>
  <si>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</si>
  <si>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</si>
  <si>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</si>
  <si>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</si>
  <si>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</si>
  <si>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</si>
  <si>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</si>
  <si>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</si>
  <si>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</si>
  <si>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</si>
  <si>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</si>
  <si>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</si>
  <si>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</si>
  <si>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</si>
  <si>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</si>
  <si>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</si>
  <si>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</si>
  <si>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</si>
  <si>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</si>
  <si>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</si>
  <si>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</si>
  <si>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</si>
  <si>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</si>
  <si>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</si>
  <si>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</si>
  <si>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</si>
  <si>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</si>
  <si>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</si>
  <si>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</si>
  <si>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</si>
  <si>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</si>
  <si>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</si>
  <si>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</si>
  <si>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</si>
  <si>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</si>
  <si>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</si>
  <si>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</si>
  <si>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</si>
  <si>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</si>
  <si>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</si>
  <si>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</si>
  <si>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</si>
  <si>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</si>
  <si>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</si>
  <si>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</si>
  <si>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</si>
  <si>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</si>
  <si>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</si>
  <si>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</si>
  <si>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</si>
  <si>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</si>
  <si>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</si>
  <si>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</si>
  <si>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</si>
  <si>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</si>
  <si>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</si>
  <si>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</si>
  <si>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</si>
  <si>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</si>
  <si>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</si>
  <si>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</si>
  <si>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</si>
  <si>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</si>
  <si>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</si>
  <si>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</si>
  <si>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</si>
  <si>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</si>
  <si>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</si>
  <si>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</si>
  <si>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</si>
  <si>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</si>
  <si>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</si>
  <si>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</si>
  <si>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</si>
  <si>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</si>
  <si>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</si>
  <si>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</si>
  <si>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</si>
  <si>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</si>
  <si>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</si>
  <si>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</si>
  <si>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</si>
  <si>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</si>
  <si>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</si>
  <si>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</si>
  <si>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</si>
  <si>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</si>
  <si>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</si>
  <si>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</si>
  <si>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</si>
  <si>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</si>
  <si>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</si>
  <si>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</si>
  <si>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</si>
  <si>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</si>
  <si>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</si>
  <si>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</si>
  <si>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</si>
  <si>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</si>
  <si>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</si>
  <si>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</si>
  <si>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</si>
  <si>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</si>
  <si>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</si>
  <si>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</si>
  <si>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</si>
  <si>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</si>
  <si>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</si>
  <si>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</si>
  <si>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</si>
  <si>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</si>
  <si>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</si>
  <si>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</si>
  <si>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</si>
  <si>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</si>
  <si>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</si>
  <si>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</si>
  <si>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</si>
  <si>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</si>
  <si>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</si>
  <si>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</si>
  <si>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</si>
  <si>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</si>
  <si>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</si>
  <si>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</si>
  <si>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</si>
  <si>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</si>
  <si>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</si>
  <si>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</si>
  <si>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</si>
  <si>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</si>
  <si>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</si>
  <si>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</si>
  <si>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</si>
  <si>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</si>
  <si>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</si>
  <si>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</si>
  <si>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</si>
  <si>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</si>
  <si>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</si>
  <si>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</si>
  <si>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</si>
  <si>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</si>
  <si>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</si>
  <si>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</si>
  <si>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</si>
  <si>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</si>
  <si>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</si>
  <si>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</si>
  <si>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</si>
  <si>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</si>
  <si>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</si>
  <si>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</si>
  <si>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</si>
  <si>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</si>
  <si>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</si>
  <si>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</si>
  <si>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</si>
  <si>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</si>
  <si>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</si>
  <si>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</si>
  <si>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</si>
  <si>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</si>
  <si>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</si>
  <si>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</si>
  <si>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</si>
  <si>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</si>
  <si>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</si>
  <si>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</si>
  <si>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</si>
  <si>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</si>
  <si>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</si>
  <si>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</si>
  <si>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</si>
  <si>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</si>
  <si>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</si>
  <si>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</si>
  <si>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</si>
  <si>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</si>
  <si>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</si>
  <si>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</si>
  <si>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</si>
  <si>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</si>
  <si>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</si>
  <si>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</si>
  <si>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</si>
  <si>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</si>
  <si>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</si>
  <si>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</si>
  <si>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</si>
  <si>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</si>
  <si>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</si>
  <si>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</si>
  <si>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</si>
  <si>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</si>
  <si>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</si>
  <si>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</si>
  <si>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</si>
  <si>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</si>
  <si>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</si>
  <si>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</si>
  <si>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</si>
  <si>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</si>
  <si>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</si>
  <si>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</si>
  <si>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</si>
  <si>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</si>
  <si>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</si>
  <si>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</si>
  <si>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</si>
  <si>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</si>
  <si>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</si>
  <si>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</si>
  <si>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</si>
  <si>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</si>
  <si>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</si>
  <si>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</si>
  <si>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</si>
  <si>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</si>
  <si>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</si>
  <si>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</si>
  <si>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</si>
  <si>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</si>
  <si>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</si>
  <si>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</si>
  <si>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</si>
  <si>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</si>
  <si>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</si>
  <si>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</si>
  <si>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</si>
  <si>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</si>
  <si>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</si>
  <si>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</si>
  <si>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</si>
  <si>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</si>
  <si>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</si>
  <si>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</si>
  <si>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</si>
  <si>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</si>
  <si>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</si>
  <si>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</si>
  <si>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</si>
  <si>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</si>
  <si>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</si>
  <si>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</si>
  <si>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</si>
  <si>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</si>
  <si>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</si>
  <si>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</si>
  <si>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</si>
  <si>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</si>
  <si>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</si>
  <si>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</si>
  <si>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</si>
  <si>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</si>
  <si>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</si>
  <si>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</si>
  <si>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</si>
  <si>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</si>
  <si>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</si>
  <si>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</si>
  <si>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</si>
  <si>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</si>
  <si>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</si>
  <si>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</si>
  <si>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</si>
  <si>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</si>
  <si>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</si>
  <si>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</si>
  <si>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</si>
  <si>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</si>
  <si>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</si>
  <si>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</si>
  <si>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</si>
  <si>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</si>
  <si>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</si>
  <si>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</si>
  <si>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</si>
  <si>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</si>
  <si>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</si>
  <si>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</si>
  <si>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</si>
  <si>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</si>
  <si>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</si>
  <si>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</si>
  <si>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</si>
  <si>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</si>
  <si>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</si>
  <si>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</si>
  <si>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</si>
  <si>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</si>
  <si>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</si>
  <si>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</si>
  <si>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</si>
  <si>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</si>
  <si>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</si>
  <si>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</si>
  <si>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</si>
  <si>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</si>
  <si>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</si>
  <si>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</si>
  <si>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</si>
  <si>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</si>
  <si>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</si>
  <si>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</si>
  <si>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</si>
  <si>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</si>
  <si>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</si>
  <si>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</si>
  <si>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</si>
  <si>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</si>
  <si>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</si>
  <si>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</si>
  <si>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</si>
  <si>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</si>
  <si>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</si>
  <si>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</si>
  <si>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</si>
  <si>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</si>
  <si>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</si>
  <si>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</si>
  <si>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</si>
  <si>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</si>
  <si>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</si>
  <si>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</si>
  <si>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</si>
  <si>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</si>
  <si>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</si>
  <si>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</si>
  <si>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</si>
  <si>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</si>
  <si>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</si>
  <si>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</si>
  <si>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</si>
  <si>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</si>
  <si>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</si>
  <si>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</si>
  <si>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</si>
  <si>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</si>
  <si>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</si>
  <si>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</si>
  <si>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</si>
  <si>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</si>
  <si>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</si>
  <si>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</si>
  <si>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</si>
  <si>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</si>
  <si>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</si>
  <si>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</si>
  <si>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</si>
  <si>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</si>
  <si>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</si>
  <si>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</si>
  <si>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</si>
  <si>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</si>
  <si>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</si>
  <si>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</si>
  <si>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</si>
  <si>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</si>
  <si>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</si>
  <si>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</si>
  <si>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</si>
  <si>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</si>
  <si>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</si>
  <si>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</si>
  <si>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</si>
  <si>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</si>
  <si>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</si>
  <si>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</si>
  <si>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</si>
  <si>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</si>
  <si>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</si>
  <si>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</si>
  <si>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</si>
  <si>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</si>
  <si>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</si>
  <si>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</si>
  <si>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</si>
  <si>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</si>
  <si>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</si>
  <si>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</si>
  <si>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</si>
  <si>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</si>
  <si>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</si>
  <si>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</si>
  <si>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</si>
  <si>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</si>
  <si>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</si>
  <si>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</si>
  <si>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</si>
  <si>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</si>
  <si>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</si>
  <si>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</si>
  <si>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</si>
  <si>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</si>
  <si>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</si>
  <si>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</si>
  <si>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</si>
  <si>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</si>
  <si>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</si>
  <si>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</si>
  <si>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</si>
  <si>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</si>
  <si>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</si>
  <si>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</si>
  <si>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</si>
  <si>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</si>
  <si>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</si>
  <si>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</si>
  <si>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</si>
  <si>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</si>
  <si>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</si>
  <si>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</si>
  <si>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</si>
  <si>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</si>
  <si>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</si>
  <si>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</si>
  <si>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</si>
  <si>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</si>
  <si>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</si>
  <si>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</si>
  <si>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</si>
  <si>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</si>
  <si>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</si>
  <si>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</si>
  <si>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</si>
  <si>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</si>
  <si>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</si>
  <si>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</si>
  <si>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</si>
  <si>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</si>
  <si>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</si>
  <si>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</si>
  <si>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</si>
  <si>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</si>
  <si>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</si>
  <si>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</si>
  <si>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</si>
  <si>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</si>
  <si>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</si>
  <si>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</si>
  <si>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</si>
  <si>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</si>
  <si>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</si>
  <si>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</si>
  <si>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</si>
  <si>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</si>
  <si>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</si>
  <si>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</si>
  <si>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</si>
  <si>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</si>
  <si>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</si>
  <si>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</si>
  <si>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</si>
  <si>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</si>
  <si>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</si>
  <si>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</si>
  <si>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</si>
  <si>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</si>
  <si>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</si>
  <si>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</si>
  <si>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</si>
  <si>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</si>
  <si>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</si>
  <si>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</si>
  <si>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</si>
  <si>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</si>
  <si>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</si>
  <si>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</si>
  <si>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</si>
  <si>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</si>
  <si>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</si>
  <si>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</si>
  <si>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</si>
  <si>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</si>
  <si>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</si>
  <si>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</si>
  <si>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</si>
  <si>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</si>
  <si>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</si>
  <si>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</si>
  <si>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</si>
  <si>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</si>
  <si>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</si>
  <si>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</si>
  <si>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</si>
  <si>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</si>
  <si>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</si>
  <si>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</si>
  <si>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</si>
  <si>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</si>
  <si>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</si>
  <si>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</si>
  <si>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</si>
  <si>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</si>
  <si>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</si>
  <si>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</si>
  <si>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</si>
  <si>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</si>
  <si>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</si>
  <si>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</si>
  <si>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</si>
  <si>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</si>
  <si>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</si>
  <si>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</si>
  <si>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</si>
  <si>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</si>
  <si>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</si>
  <si>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</si>
  <si>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</si>
  <si>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</si>
  <si>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</si>
  <si>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</si>
  <si>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</si>
  <si>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</si>
  <si>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</si>
  <si>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</si>
  <si>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</si>
  <si>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</si>
  <si>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</si>
  <si>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</si>
  <si>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</si>
  <si>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</si>
  <si>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</si>
  <si>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</si>
  <si>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</si>
  <si>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</si>
  <si>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</si>
  <si>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</si>
  <si>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</si>
  <si>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</si>
  <si>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</si>
  <si>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</si>
  <si>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</si>
  <si>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</si>
  <si>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</si>
  <si>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</si>
  <si>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</si>
  <si>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</si>
  <si>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</si>
  <si>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</si>
  <si>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</si>
  <si>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</si>
  <si>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</si>
  <si>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</si>
  <si>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</si>
  <si>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</si>
  <si>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</si>
  <si>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</si>
  <si>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</si>
  <si>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</si>
  <si>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</si>
  <si>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</si>
  <si>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</si>
  <si>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</si>
  <si>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</si>
  <si>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</si>
  <si>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</si>
  <si>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</si>
  <si>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</si>
  <si>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</si>
  <si>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</si>
  <si>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</si>
  <si>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</si>
  <si>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</si>
  <si>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</si>
  <si>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</si>
  <si>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</si>
  <si>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</si>
  <si>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</si>
  <si>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</si>
  <si>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</si>
  <si>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</si>
  <si>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</si>
  <si>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</si>
  <si>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</si>
  <si>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</si>
  <si>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</si>
  <si>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</si>
  <si>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</si>
  <si>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</si>
  <si>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</si>
  <si>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</si>
  <si>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</si>
  <si>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</si>
  <si>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</si>
  <si>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</si>
  <si>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</si>
  <si>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</si>
  <si>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</si>
  <si>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</si>
  <si>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</si>
  <si>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</si>
  <si>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</si>
  <si>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</si>
  <si>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</si>
  <si>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</si>
  <si>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</si>
  <si>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</si>
  <si>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</si>
  <si>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</si>
  <si>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</si>
  <si>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</si>
  <si>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</si>
  <si>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</si>
  <si>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</si>
  <si>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</si>
  <si>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</si>
  <si>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</si>
  <si>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</si>
  <si>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</si>
  <si>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</si>
  <si>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</si>
  <si>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</si>
  <si>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</si>
  <si>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</si>
  <si>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</si>
  <si>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</si>
  <si>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</si>
  <si>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</si>
  <si>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</si>
  <si>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</si>
  <si>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</si>
  <si>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</si>
  <si>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</si>
  <si>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</si>
  <si>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</si>
  <si>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</si>
  <si>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</si>
  <si>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</si>
  <si>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</si>
  <si>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</si>
  <si>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</si>
  <si>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</si>
  <si>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</si>
  <si>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</si>
  <si>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</si>
  <si>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</si>
  <si>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</si>
  <si>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</si>
  <si>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</si>
  <si>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</si>
  <si>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</si>
  <si>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</si>
  <si>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</si>
  <si>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</si>
  <si>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</si>
  <si>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</si>
  <si>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</si>
  <si>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</si>
  <si>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</si>
  <si>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</si>
  <si>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</si>
  <si>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</si>
  <si>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</si>
  <si>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</si>
  <si>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</si>
  <si>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</si>
  <si>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</si>
  <si>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</si>
  <si>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</si>
  <si>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</si>
  <si>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</si>
  <si>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</si>
  <si>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</si>
  <si>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</si>
  <si>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</si>
  <si>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</si>
  <si>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</si>
  <si>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</si>
  <si>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</si>
  <si>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</si>
  <si>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</si>
  <si>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</si>
  <si>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</si>
  <si>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</si>
  <si>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</si>
  <si>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</si>
  <si>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</si>
  <si>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</si>
  <si>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</si>
  <si>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</si>
  <si>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</si>
  <si>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</si>
  <si>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</si>
  <si>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</si>
  <si>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</si>
  <si>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</si>
  <si>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</si>
  <si>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</si>
  <si>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</si>
  <si>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</si>
  <si>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</si>
  <si>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</si>
  <si>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</si>
  <si>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</si>
  <si>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</si>
  <si>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</si>
  <si>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</si>
  <si>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</si>
  <si>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</si>
  <si>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</si>
  <si>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</si>
  <si>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</si>
  <si>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</si>
  <si>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</si>
  <si>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</si>
  <si>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</si>
  <si>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</si>
  <si>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</si>
  <si>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</si>
  <si>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</si>
  <si>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</si>
  <si>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</si>
  <si>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</si>
  <si>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</si>
  <si>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</si>
  <si>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</si>
  <si>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</si>
  <si>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</si>
  <si>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</si>
  <si>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</si>
  <si>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</si>
  <si>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</si>
  <si>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</si>
  <si>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</si>
  <si>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</si>
  <si>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</si>
  <si>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</si>
  <si>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</si>
  <si>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</si>
  <si>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</si>
  <si>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</si>
  <si>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</si>
  <si>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</si>
  <si>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</si>
  <si>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</si>
  <si>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</si>
  <si>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</si>
  <si>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</si>
  <si>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</si>
  <si>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</si>
  <si>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</si>
  <si>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</si>
  <si>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</si>
  <si>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</si>
  <si>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</si>
  <si>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</si>
  <si>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</si>
  <si>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</si>
  <si>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</si>
  <si>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</si>
  <si>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</si>
  <si>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</si>
  <si>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</si>
  <si>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</si>
  <si>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</si>
  <si>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</si>
  <si>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</si>
  <si>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</si>
  <si>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</si>
  <si>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</si>
  <si>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</si>
  <si>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</si>
  <si>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</si>
  <si>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</si>
  <si>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</si>
  <si>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</si>
  <si>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</si>
  <si>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</si>
  <si>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</si>
  <si>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</si>
  <si>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</si>
  <si>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</si>
  <si>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</si>
  <si>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</si>
  <si>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</si>
  <si>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</si>
  <si>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</si>
  <si>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</si>
  <si>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</si>
  <si>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</si>
  <si>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</si>
  <si>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</si>
  <si>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</si>
  <si>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</si>
  <si>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</si>
  <si>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</si>
  <si>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</si>
  <si>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</si>
  <si>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</si>
  <si>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</si>
  <si>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</si>
  <si>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</si>
  <si>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</si>
  <si>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</si>
  <si>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</si>
  <si>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</si>
  <si>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</si>
  <si>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</si>
  <si>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</si>
  <si>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</si>
  <si>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</si>
  <si>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</si>
  <si>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</si>
  <si>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</si>
  <si>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</si>
  <si>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</si>
  <si>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</si>
  <si>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</si>
  <si>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</si>
  <si>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</si>
  <si>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</si>
  <si>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</si>
  <si>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</si>
  <si>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</si>
  <si>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</si>
  <si>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</si>
  <si>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</si>
  <si>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</si>
  <si>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</si>
  <si>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</si>
  <si>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</si>
  <si>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</si>
  <si>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</si>
  <si>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</si>
  <si>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</si>
  <si>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</si>
  <si>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</si>
  <si>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</si>
  <si>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</si>
  <si>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</si>
  <si>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</si>
  <si>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</si>
  <si>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</si>
  <si>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</si>
  <si>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</si>
  <si>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</si>
  <si>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</si>
  <si>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</si>
  <si>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</si>
  <si>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</si>
  <si>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</si>
  <si>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</si>
  <si>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</si>
  <si>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</si>
  <si>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</si>
  <si>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</si>
  <si>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</si>
  <si>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</si>
  <si>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</si>
  <si>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</si>
  <si>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</si>
  <si>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</si>
  <si>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</si>
  <si>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</si>
  <si>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</si>
  <si>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</si>
  <si>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</si>
  <si>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</si>
  <si>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</si>
  <si>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</si>
  <si>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</si>
  <si>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</si>
  <si>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</si>
  <si>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</si>
  <si>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</si>
  <si>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</si>
  <si>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</si>
  <si>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</si>
  <si>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</si>
  <si>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</si>
  <si>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</si>
  <si>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</si>
  <si>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</si>
  <si>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</si>
  <si>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</si>
  <si>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</si>
  <si>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</si>
  <si>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</si>
  <si>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</si>
  <si>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</si>
  <si>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</si>
  <si>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</si>
  <si>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</si>
  <si>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</si>
  <si>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</si>
  <si>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</si>
  <si>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</si>
  <si>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</si>
  <si>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</si>
  <si>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</si>
  <si>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</si>
  <si>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</si>
  <si>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</si>
  <si>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</si>
  <si>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</si>
  <si>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</si>
  <si>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</si>
  <si>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</si>
  <si>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</si>
  <si>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</si>
  <si>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</si>
  <si>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</si>
  <si>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</si>
  <si>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</si>
  <si>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</si>
  <si>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</si>
  <si>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</si>
  <si>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</si>
  <si>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</si>
  <si>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</si>
  <si>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</si>
  <si>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</si>
  <si>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</si>
  <si>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</si>
  <si>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</si>
  <si>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</si>
  <si>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</si>
  <si>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</si>
  <si>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</si>
  <si>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</si>
  <si>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</si>
  <si>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</si>
  <si>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</si>
  <si>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</si>
  <si>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</si>
  <si>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</si>
  <si>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</si>
  <si>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</si>
  <si>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</si>
  <si>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</si>
  <si>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</si>
  <si>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</si>
  <si>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</si>
  <si>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</si>
  <si>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</si>
  <si>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</si>
  <si>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</si>
  <si>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</si>
  <si>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</si>
  <si>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</si>
  <si>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</si>
  <si>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</si>
  <si>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</si>
  <si>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</si>
  <si>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</si>
  <si>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</si>
  <si>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</si>
  <si>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</si>
  <si>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</si>
  <si>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</si>
  <si>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</si>
  <si>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</si>
  <si>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</si>
  <si>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</si>
  <si>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</si>
  <si>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</si>
  <si>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</si>
  <si>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</si>
  <si>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</si>
  <si>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</si>
  <si>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</si>
  <si>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</si>
  <si>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</si>
  <si>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</si>
  <si>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</si>
  <si>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</si>
  <si>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</si>
  <si>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</si>
  <si>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</si>
  <si>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</si>
  <si>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</si>
  <si>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</si>
  <si>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</si>
  <si>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</si>
  <si>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</si>
  <si>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</si>
  <si>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</si>
  <si>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</si>
  <si>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</si>
  <si>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</si>
  <si>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</si>
  <si>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</si>
  <si>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</si>
  <si>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</si>
  <si>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</si>
  <si>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</si>
  <si>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</si>
  <si>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</si>
  <si>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</si>
  <si>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</si>
  <si>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</si>
  <si>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</si>
  <si>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</si>
  <si>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</si>
  <si>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</si>
  <si>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</si>
  <si>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</si>
  <si>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</si>
  <si>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</si>
  <si>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</si>
  <si>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</si>
  <si>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</si>
  <si>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</si>
  <si>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</si>
  <si>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</si>
  <si>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</si>
  <si>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</si>
  <si>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</si>
  <si>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</si>
  <si>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</si>
  <si>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</si>
  <si>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</si>
  <si>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</si>
  <si>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</si>
  <si>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</si>
  <si>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</si>
  <si>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</si>
  <si>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</si>
  <si>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</si>
  <si>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</si>
  <si>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</si>
  <si>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</si>
  <si>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</si>
  <si>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</si>
  <si>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</si>
  <si>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</si>
  <si>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</si>
  <si>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</si>
  <si>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</si>
  <si>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</si>
  <si>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</si>
  <si>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</si>
  <si>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</si>
  <si>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</si>
  <si>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</si>
  <si>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</si>
  <si>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</si>
  <si>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</si>
  <si>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</si>
  <si>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</si>
  <si>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</si>
  <si>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</si>
  <si>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</si>
  <si>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</si>
  <si>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</si>
  <si>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</si>
  <si>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</si>
  <si>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</si>
  <si>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</si>
  <si>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</si>
  <si>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</si>
  <si>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</si>
  <si>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</si>
  <si>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</si>
  <si>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</si>
  <si>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</si>
  <si>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</si>
  <si>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</si>
  <si>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</si>
  <si>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</si>
  <si>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</si>
  <si>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</si>
  <si>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</si>
  <si>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</si>
  <si>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</si>
  <si>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</si>
  <si>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</si>
  <si>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</si>
  <si>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</si>
  <si>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</si>
  <si>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</si>
  <si>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</si>
  <si>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</si>
  <si>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</si>
  <si>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</si>
  <si>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</si>
  <si>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</si>
  <si>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</si>
  <si>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</si>
  <si>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</si>
  <si>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</si>
  <si>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</si>
  <si>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</si>
  <si>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</si>
  <si>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</si>
  <si>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</si>
  <si>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</si>
  <si>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</si>
  <si>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</si>
  <si>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</si>
  <si>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</si>
  <si>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</si>
  <si>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</si>
  <si>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</si>
  <si>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</si>
  <si>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</si>
  <si>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</si>
  <si>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</si>
  <si>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</si>
  <si>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</si>
  <si>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</si>
  <si>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</si>
  <si>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</si>
  <si>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</si>
  <si>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</si>
  <si>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</si>
  <si>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</si>
  <si>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</si>
  <si>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</si>
  <si>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</si>
  <si>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</si>
  <si>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</si>
  <si>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</si>
  <si>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</si>
  <si>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</si>
  <si>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</si>
  <si>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</si>
  <si>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</si>
  <si>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</si>
  <si>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</si>
  <si>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</si>
  <si>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</si>
  <si>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</si>
  <si>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</si>
  <si>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</si>
  <si>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</si>
  <si>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</si>
  <si>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</si>
  <si>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</si>
  <si>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</si>
  <si>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</si>
  <si>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</si>
  <si>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</si>
  <si>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</si>
  <si>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</si>
  <si>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</si>
  <si>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</si>
  <si>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</si>
  <si>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</si>
  <si>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</si>
  <si>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</si>
  <si>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</si>
  <si>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</si>
  <si>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</si>
  <si>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</si>
  <si>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</si>
  <si>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</si>
  <si>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</si>
  <si>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</si>
  <si>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</si>
  <si>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</si>
  <si>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</si>
  <si>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</si>
  <si>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</si>
  <si>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</si>
  <si>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</si>
  <si>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</si>
  <si>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</si>
  <si>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</si>
  <si>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</si>
  <si>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</si>
  <si>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</si>
  <si>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</si>
  <si>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</si>
  <si>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</si>
  <si>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</si>
  <si>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</si>
  <si>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</si>
  <si>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</si>
  <si>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</si>
  <si>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</si>
  <si>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</si>
  <si>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</si>
  <si>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</si>
  <si>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</si>
  <si>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</si>
  <si>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</si>
  <si>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</si>
  <si>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</si>
  <si>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</si>
  <si>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</si>
  <si>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</si>
  <si>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</si>
  <si>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</si>
  <si>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</si>
  <si>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</si>
  <si>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</si>
  <si>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</si>
  <si>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</si>
  <si>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</si>
  <si>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</si>
  <si>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</si>
  <si>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</si>
  <si>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</si>
  <si>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</si>
  <si>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</si>
  <si>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</si>
  <si>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</si>
  <si>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</si>
  <si>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</si>
  <si>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</si>
  <si>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</si>
  <si>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</si>
  <si>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</si>
  <si>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</si>
  <si>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</si>
  <si>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</si>
  <si>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</si>
  <si>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</si>
  <si>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</si>
  <si>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</si>
  <si>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</si>
  <si>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</si>
  <si>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</si>
  <si>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</si>
  <si>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</si>
  <si>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</si>
  <si>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</si>
  <si>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</si>
  <si>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</si>
  <si>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</si>
  <si>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</si>
  <si>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</si>
  <si>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</si>
  <si>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</si>
  <si>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</si>
  <si>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</si>
  <si>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</si>
  <si>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</si>
  <si>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</si>
  <si>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</si>
  <si>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</si>
  <si>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</si>
  <si>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</si>
  <si>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</si>
  <si>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</si>
  <si>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</si>
  <si>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</si>
  <si>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</si>
  <si>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</si>
  <si>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</si>
  <si>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</si>
  <si>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</si>
  <si>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</si>
  <si>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</si>
  <si>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</si>
  <si>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</si>
  <si>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</si>
  <si>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</si>
  <si>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</si>
  <si>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</si>
  <si>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</si>
  <si>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</si>
  <si>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</si>
  <si>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</si>
  <si>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</si>
  <si>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</si>
  <si>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</si>
  <si>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</si>
  <si>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</si>
  <si>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</si>
  <si>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</si>
  <si>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</si>
  <si>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</si>
  <si>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</si>
  <si>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</si>
  <si>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</si>
  <si>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</si>
  <si>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</si>
  <si>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</si>
  <si>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</si>
  <si>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</si>
  <si>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</si>
  <si>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</si>
  <si>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</si>
  <si>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</si>
  <si>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</si>
  <si>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</si>
  <si>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</si>
  <si>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</si>
  <si>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</si>
  <si>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</si>
  <si>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</si>
  <si>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</si>
  <si>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</si>
  <si>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</si>
  <si>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</si>
  <si>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</si>
  <si>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</si>
  <si>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</si>
  <si>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</si>
  <si>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</si>
  <si>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</si>
  <si>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</si>
  <si>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</si>
  <si>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</si>
  <si>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</si>
  <si>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</si>
  <si>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</si>
  <si>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</si>
  <si>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</si>
  <si>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</si>
  <si>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</si>
  <si>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</si>
  <si>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</si>
  <si>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</si>
  <si>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</si>
  <si>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</si>
  <si>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</si>
  <si>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</si>
  <si>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</si>
  <si>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</si>
  <si>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</si>
  <si>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</si>
  <si>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</si>
  <si>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</si>
  <si>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</si>
  <si>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</si>
  <si>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</si>
  <si>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</si>
  <si>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</si>
  <si>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</si>
  <si>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</si>
  <si>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</si>
  <si>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</si>
  <si>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</si>
  <si>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</si>
  <si>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</si>
  <si>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</si>
  <si>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</si>
  <si>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</si>
  <si>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</si>
  <si>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</si>
  <si>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</si>
  <si>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</si>
  <si>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</si>
  <si>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</si>
  <si>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</si>
  <si>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</si>
  <si>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</si>
  <si>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</si>
  <si>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</si>
  <si>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</si>
  <si>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</si>
  <si>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</si>
  <si>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</si>
  <si>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</si>
  <si>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</si>
  <si>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</si>
  <si>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</si>
  <si>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</si>
  <si>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</si>
  <si>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</si>
  <si>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</si>
  <si>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</si>
  <si>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</si>
  <si>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</si>
  <si>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</si>
  <si>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</si>
  <si>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</si>
  <si>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</si>
  <si>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</si>
  <si>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</si>
  <si>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</si>
  <si>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</si>
  <si>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</si>
  <si>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</si>
  <si>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</si>
  <si>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</si>
  <si>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</si>
  <si>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</si>
  <si>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</si>
  <si>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</si>
  <si>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</si>
  <si>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</si>
  <si>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</si>
  <si>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</si>
  <si>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</si>
  <si>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</si>
  <si>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</si>
  <si>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</si>
  <si>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</si>
  <si>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</si>
  <si>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</si>
  <si>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</si>
  <si>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</si>
  <si>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</si>
  <si>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</si>
  <si>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</si>
  <si>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</si>
  <si>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</si>
  <si>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</si>
  <si>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</si>
  <si>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</si>
  <si>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</si>
  <si>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</si>
  <si>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</si>
  <si>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</si>
  <si>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</si>
  <si>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</si>
  <si>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</si>
  <si>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</si>
  <si>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</si>
  <si>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</si>
  <si>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</si>
  <si>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</si>
  <si>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</si>
  <si>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</si>
  <si>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</si>
  <si>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</si>
  <si>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</si>
  <si>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</si>
  <si>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</si>
  <si>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</si>
  <si>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</si>
  <si>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</si>
  <si>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</si>
  <si>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</si>
  <si>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</si>
  <si>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</si>
  <si>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</si>
  <si>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</si>
  <si>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</si>
  <si>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</si>
  <si>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</si>
  <si>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</si>
  <si>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</si>
  <si>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</si>
  <si>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</si>
  <si>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</si>
  <si>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</si>
  <si>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</si>
  <si>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</si>
  <si>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</si>
  <si>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</si>
  <si>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</si>
  <si>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</si>
  <si>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</si>
  <si>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</si>
  <si>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</si>
  <si>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</si>
  <si>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</si>
  <si>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</si>
  <si>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</si>
  <si>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</si>
  <si>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</si>
  <si>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</si>
  <si>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</si>
  <si>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</si>
  <si>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</si>
  <si>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</si>
  <si>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</si>
  <si>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</si>
  <si>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</si>
  <si>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</si>
  <si>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</si>
  <si>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</si>
  <si>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</si>
  <si>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</si>
  <si>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</si>
  <si>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</si>
  <si>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</si>
  <si>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</si>
  <si>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</si>
  <si>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</si>
  <si>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</si>
  <si>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</si>
  <si>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</si>
  <si>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</si>
  <si>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</si>
  <si>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</si>
  <si>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</si>
  <si>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</si>
  <si>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</si>
  <si>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</si>
  <si>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</si>
  <si>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</si>
  <si>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</si>
  <si>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</si>
  <si>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</si>
  <si>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</si>
  <si>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</si>
  <si>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</si>
  <si>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</si>
  <si>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</si>
  <si>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</si>
  <si>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</si>
  <si>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</si>
  <si>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</si>
  <si>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</si>
  <si>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</si>
  <si>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</si>
  <si>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</si>
  <si>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</si>
  <si>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</si>
  <si>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</si>
  <si>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</si>
  <si>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</si>
  <si>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</si>
  <si>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</si>
  <si>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</si>
  <si>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</si>
  <si>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</si>
  <si>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</si>
  <si>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</si>
  <si>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</si>
  <si>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</si>
  <si>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</si>
  <si>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</si>
  <si>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</si>
  <si>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</si>
  <si>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</si>
  <si>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</si>
  <si>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</si>
  <si>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</si>
  <si>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</si>
  <si>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</si>
  <si>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</si>
  <si>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</si>
  <si>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</si>
  <si>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</si>
  <si>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</si>
  <si>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</si>
  <si>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</si>
  <si>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</si>
  <si>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</si>
  <si>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</si>
  <si>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</si>
  <si>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</si>
  <si>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</si>
  <si>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</si>
  <si>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</si>
  <si>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</si>
  <si>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</si>
  <si>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</si>
  <si>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</si>
  <si>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</si>
  <si>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</si>
  <si>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</si>
  <si>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</si>
  <si>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</si>
  <si>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</si>
  <si>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</si>
  <si>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</si>
  <si>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</si>
  <si>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</si>
  <si>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</si>
  <si>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</si>
  <si>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</si>
  <si>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</si>
  <si>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</si>
  <si>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</si>
  <si>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</si>
  <si>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</si>
  <si>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</si>
  <si>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</si>
  <si>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</si>
  <si>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</si>
  <si>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</si>
  <si>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</si>
  <si>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</si>
  <si>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</si>
  <si>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</si>
  <si>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</si>
  <si>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</si>
  <si>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</si>
  <si>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</si>
  <si>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</si>
  <si>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</si>
  <si>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</si>
  <si>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</si>
  <si>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</si>
  <si>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</si>
  <si>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</si>
  <si>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</si>
  <si>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</si>
  <si>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</si>
  <si>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</si>
  <si>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</si>
  <si>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</si>
  <si>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</si>
  <si>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</si>
  <si>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</si>
  <si>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</si>
  <si>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</si>
  <si>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</si>
  <si>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</si>
  <si>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</si>
  <si>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</si>
  <si>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</si>
  <si>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</si>
  <si>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</si>
  <si>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</si>
  <si>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</si>
  <si>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</si>
  <si>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</si>
  <si>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</si>
  <si>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</si>
  <si>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</si>
  <si>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</si>
  <si>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</si>
  <si>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</si>
  <si>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</si>
  <si>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</si>
  <si>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</si>
  <si>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</si>
  <si>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</si>
  <si>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</si>
  <si>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</si>
  <si>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</si>
  <si>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</si>
  <si>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</si>
  <si>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</si>
  <si>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</si>
  <si>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</si>
  <si>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</si>
  <si>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</si>
  <si>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</si>
  <si>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</si>
  <si>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</si>
  <si>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</si>
  <si>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</si>
  <si>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</si>
  <si>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</si>
  <si>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</si>
  <si>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</si>
  <si>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</si>
  <si>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</si>
  <si>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</si>
  <si>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</si>
  <si>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</si>
  <si>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</si>
  <si>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</si>
  <si>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</si>
  <si>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</si>
  <si>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</si>
  <si>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</si>
  <si>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</si>
  <si>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</si>
  <si>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</si>
  <si>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</si>
  <si>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</si>
  <si>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</si>
  <si>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</si>
  <si>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</si>
  <si>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</si>
  <si>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</si>
  <si>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</si>
  <si>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</si>
  <si>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</si>
  <si>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</si>
  <si>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</si>
  <si>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</si>
  <si>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</si>
  <si>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</si>
  <si>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</si>
  <si>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</si>
  <si>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</si>
  <si>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</si>
  <si>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</si>
  <si>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</si>
  <si>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</si>
  <si>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</si>
  <si>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</si>
  <si>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</si>
  <si>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</si>
  <si>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</si>
  <si>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</si>
  <si>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</si>
  <si>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</si>
  <si>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</si>
  <si>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</si>
  <si>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</si>
  <si>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</si>
  <si>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</si>
  <si>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</si>
  <si>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</si>
  <si>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</si>
  <si>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</si>
  <si>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</si>
  <si>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</si>
  <si>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</si>
  <si>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</si>
  <si>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</si>
  <si>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</si>
  <si>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</si>
  <si>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</si>
  <si>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</si>
  <si>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</si>
  <si>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</si>
  <si>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</si>
  <si>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</si>
  <si>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</si>
  <si>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</si>
  <si>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</si>
  <si>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</si>
  <si>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</si>
  <si>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</si>
  <si>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</si>
  <si>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</si>
  <si>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</si>
  <si>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</si>
  <si>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</si>
  <si>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</si>
  <si>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</si>
  <si>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</si>
  <si>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</si>
  <si>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</si>
  <si>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</si>
  <si>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</si>
  <si>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</si>
  <si>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</si>
  <si>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</si>
  <si>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</si>
  <si>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</si>
  <si>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</si>
  <si>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</si>
  <si>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</si>
  <si>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</si>
  <si>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</si>
  <si>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</si>
  <si>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</si>
  <si>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</si>
  <si>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</si>
  <si>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</si>
  <si>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</si>
  <si>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</si>
  <si>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</si>
  <si>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</si>
  <si>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</si>
  <si>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</si>
  <si>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</si>
  <si>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</si>
  <si>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</si>
  <si>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</si>
  <si>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</si>
  <si>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</si>
  <si>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</si>
  <si>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</si>
  <si>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</si>
  <si>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</si>
  <si>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</si>
  <si>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</si>
  <si>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</si>
  <si>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</si>
  <si>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</si>
  <si>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</si>
  <si>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</si>
  <si>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</si>
  <si>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</si>
  <si>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</si>
  <si>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</si>
  <si>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</si>
  <si>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</si>
  <si>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</si>
  <si>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</si>
  <si>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</si>
  <si>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</si>
  <si>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</si>
  <si>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</si>
  <si>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</si>
  <si>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</si>
  <si>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</si>
  <si>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</si>
  <si>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</si>
  <si>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</si>
  <si>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</si>
  <si>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</si>
  <si>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</si>
  <si>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</si>
  <si>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</si>
  <si>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</si>
  <si>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</si>
  <si>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</si>
  <si>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</si>
  <si>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</si>
  <si>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</si>
  <si>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</si>
  <si>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</si>
  <si>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</si>
  <si>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</si>
  <si>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</si>
  <si>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</si>
  <si>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</si>
  <si>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</si>
  <si>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</si>
  <si>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</si>
  <si>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</si>
  <si>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</si>
  <si>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</si>
  <si>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</si>
  <si>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</si>
  <si>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</si>
  <si>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</si>
  <si>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</si>
  <si>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</si>
  <si>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</si>
  <si>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</si>
  <si>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</si>
  <si>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</si>
  <si>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</si>
  <si>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</si>
  <si>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</si>
  <si>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</si>
  <si>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</si>
  <si>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</si>
  <si>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</si>
  <si>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</si>
  <si>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</si>
  <si>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</si>
  <si>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</si>
  <si>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</si>
  <si>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</si>
  <si>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</si>
  <si>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</si>
  <si>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</si>
  <si>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</si>
  <si>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</si>
  <si>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</si>
  <si>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</si>
  <si>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</si>
  <si>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</si>
  <si>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</si>
  <si>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</si>
  <si>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</si>
  <si>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</si>
  <si>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</si>
  <si>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</si>
  <si>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</si>
  <si>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</si>
  <si>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</si>
  <si>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</si>
  <si>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</si>
  <si>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</si>
  <si>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</si>
  <si>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</si>
  <si>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</si>
  <si>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</si>
  <si>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</si>
  <si>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</si>
  <si>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</si>
  <si>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</si>
  <si>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</si>
  <si>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</si>
  <si>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</si>
  <si>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</si>
  <si>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</si>
  <si>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</si>
  <si>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</si>
  <si>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</si>
  <si>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</si>
  <si>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</si>
  <si>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</si>
  <si>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</si>
  <si>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</si>
  <si>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</si>
  <si>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</si>
  <si>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</si>
  <si>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</si>
  <si>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</si>
  <si>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</si>
  <si>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</si>
  <si>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</si>
  <si>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</si>
  <si>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</si>
  <si>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</si>
  <si>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</si>
  <si>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</si>
  <si>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</si>
  <si>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</si>
  <si>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</si>
  <si>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</si>
  <si>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</si>
  <si>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</si>
  <si>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</si>
  <si>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</si>
  <si>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</si>
  <si>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</si>
  <si>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</si>
  <si>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</si>
  <si>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</si>
  <si>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</si>
  <si>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</si>
  <si>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</si>
  <si>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</si>
  <si>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</si>
  <si>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</si>
  <si>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</si>
  <si>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</si>
  <si>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</si>
  <si>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</si>
  <si>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</si>
  <si>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</si>
  <si>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</si>
  <si>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</si>
  <si>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</si>
  <si>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</si>
  <si>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</si>
  <si>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</si>
  <si>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</si>
  <si>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</si>
  <si>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</si>
  <si>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</si>
  <si>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</si>
  <si>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</si>
  <si>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</si>
  <si>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</si>
  <si>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</si>
  <si>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</si>
  <si>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</si>
  <si>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</si>
  <si>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</si>
  <si>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</si>
  <si>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</si>
  <si>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</si>
  <si>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</si>
  <si>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</si>
  <si>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</si>
  <si>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</si>
  <si>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</si>
  <si>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</si>
  <si>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</si>
  <si>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</si>
  <si>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</si>
  <si>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</si>
  <si>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</si>
  <si>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</si>
  <si>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</si>
  <si>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</si>
  <si>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</si>
  <si>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</si>
  <si>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</si>
  <si>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</si>
  <si>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</si>
  <si>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</si>
  <si>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</si>
  <si>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</si>
  <si>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</si>
  <si>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</si>
  <si>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</si>
  <si>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</si>
  <si>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</si>
  <si>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</si>
  <si>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</si>
  <si>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</si>
  <si>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</si>
  <si>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</si>
  <si>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</si>
  <si>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</si>
  <si>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</si>
  <si>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</si>
  <si>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</si>
  <si>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</si>
  <si>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</si>
  <si>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</si>
  <si>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</si>
  <si>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</si>
  <si>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</si>
  <si>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</si>
  <si>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</si>
  <si>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</si>
  <si>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</si>
  <si>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</si>
  <si>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</si>
  <si>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</si>
  <si>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</si>
  <si>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</si>
  <si>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</si>
  <si>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</si>
  <si>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</si>
  <si>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</si>
  <si>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</si>
  <si>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</si>
  <si>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</si>
  <si>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</si>
  <si>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</si>
  <si>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</si>
  <si>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</si>
  <si>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</si>
  <si>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</si>
  <si>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</si>
  <si>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</si>
  <si>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</si>
  <si>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</si>
  <si>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</si>
  <si>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</si>
  <si>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</si>
  <si>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</si>
  <si>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</si>
  <si>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</si>
  <si>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</si>
  <si>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</si>
  <si>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</si>
  <si>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</si>
  <si>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</si>
  <si>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</si>
  <si>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</si>
  <si>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</si>
  <si>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</si>
  <si>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</si>
  <si>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</si>
  <si>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</si>
  <si>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</si>
  <si>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</si>
  <si>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</si>
  <si>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</si>
  <si>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</si>
  <si>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</si>
  <si>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</si>
  <si>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</si>
  <si>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</si>
  <si>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</si>
  <si>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</si>
  <si>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</si>
  <si>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</si>
  <si>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</si>
  <si>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</si>
  <si>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</si>
  <si>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</si>
  <si>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</si>
  <si>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</si>
  <si>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</si>
  <si>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</si>
  <si>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</si>
  <si>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</si>
  <si>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</si>
  <si>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</si>
  <si>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</si>
  <si>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</si>
  <si>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</si>
  <si>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</si>
  <si>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</si>
  <si>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</si>
  <si>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</si>
  <si>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</si>
  <si>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</si>
  <si>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</si>
  <si>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</si>
  <si>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</si>
  <si>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</si>
  <si>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</si>
  <si>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</si>
  <si>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</si>
  <si>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</si>
  <si>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</si>
  <si>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</si>
  <si>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</si>
  <si>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</si>
  <si>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</si>
  <si>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</si>
  <si>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</si>
  <si>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</si>
  <si>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</si>
  <si>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</si>
  <si>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</si>
  <si>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</si>
  <si>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</si>
  <si>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</si>
  <si>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</si>
  <si>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</si>
  <si>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</si>
  <si>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</si>
  <si>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</si>
  <si>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</si>
  <si>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</si>
  <si>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</si>
  <si>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</si>
  <si>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</si>
  <si>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</si>
  <si>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</si>
  <si>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</si>
  <si>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</si>
  <si>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</si>
  <si>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</si>
  <si>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</si>
  <si>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</si>
  <si>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</si>
  <si>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</si>
  <si>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</si>
  <si>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</si>
  <si>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</si>
  <si>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</si>
  <si>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</si>
  <si>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</si>
  <si>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</si>
  <si>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</si>
  <si>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</si>
  <si>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</si>
  <si>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</si>
  <si>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</si>
  <si>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</si>
  <si>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</si>
  <si>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</si>
  <si>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</si>
  <si>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</si>
  <si>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</si>
  <si>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</si>
  <si>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</si>
  <si>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</si>
  <si>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</si>
  <si>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</si>
  <si>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</si>
  <si>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</si>
  <si>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</si>
  <si>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</si>
  <si>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</si>
  <si>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</si>
  <si>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</si>
  <si>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</si>
  <si>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</si>
  <si>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</si>
  <si>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</si>
  <si>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</si>
  <si>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</si>
  <si>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</si>
  <si>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</si>
  <si>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</si>
  <si>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</si>
  <si>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</si>
  <si>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</si>
  <si>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</si>
  <si>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</si>
  <si>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</si>
  <si>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</si>
  <si>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</si>
  <si>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</si>
  <si>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</si>
  <si>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</si>
  <si>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</si>
  <si>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</si>
  <si>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</si>
  <si>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</si>
  <si>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</si>
  <si>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</si>
  <si>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</si>
  <si>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</si>
  <si>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</si>
  <si>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</si>
  <si>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</si>
  <si>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</si>
  <si>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</si>
  <si>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</si>
  <si>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</si>
  <si>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</si>
  <si>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</si>
  <si>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</si>
  <si>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</si>
  <si>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</si>
  <si>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</si>
  <si>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</si>
  <si>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</si>
  <si>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</si>
  <si>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</si>
  <si>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</si>
  <si>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</si>
  <si>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</si>
  <si>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</si>
  <si>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</si>
  <si>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</si>
  <si>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</si>
  <si>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</si>
  <si>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</si>
  <si>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</si>
  <si>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</si>
  <si>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</si>
  <si>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</si>
  <si>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</si>
  <si>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</si>
  <si>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</si>
  <si>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</si>
  <si>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</si>
  <si>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</si>
  <si>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</si>
  <si>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</si>
  <si>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</si>
  <si>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</si>
  <si>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</si>
  <si>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</si>
  <si>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</si>
  <si>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</si>
  <si>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</si>
  <si>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</si>
  <si>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</si>
  <si>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</si>
  <si>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</si>
  <si>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</si>
  <si>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</si>
  <si>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</si>
  <si>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</si>
  <si>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</si>
  <si>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</si>
  <si>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</si>
  <si>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</si>
  <si>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</si>
  <si>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</si>
  <si>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</si>
  <si>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</si>
  <si>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</si>
  <si>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</si>
  <si>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</si>
  <si>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</si>
  <si>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</si>
  <si>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</si>
  <si>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</si>
  <si>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</si>
  <si>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</si>
  <si>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</si>
  <si>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</si>
  <si>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</si>
  <si>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</si>
  <si>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</si>
  <si>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</si>
  <si>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</si>
  <si>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</si>
  <si>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</si>
  <si>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</si>
  <si>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</si>
  <si>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</si>
  <si>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</si>
  <si>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</si>
  <si>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</si>
  <si>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</si>
  <si>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</si>
  <si>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</si>
  <si>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</si>
  <si>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</si>
  <si>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</si>
  <si>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</si>
  <si>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</si>
  <si>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</si>
  <si>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</si>
  <si>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</si>
  <si>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</si>
  <si>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</si>
  <si>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</si>
  <si>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</si>
  <si>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</si>
  <si>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</si>
  <si>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</si>
  <si>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</si>
  <si>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</si>
  <si>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</si>
  <si>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</si>
  <si>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</si>
  <si>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</si>
  <si>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</si>
  <si>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</si>
  <si>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</si>
  <si>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</si>
  <si>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</si>
  <si>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</si>
  <si>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</si>
  <si>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</si>
  <si>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</si>
  <si>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</si>
  <si>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</si>
  <si>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</si>
  <si>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</si>
  <si>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</si>
  <si>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</si>
  <si>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</si>
  <si>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</si>
  <si>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</si>
  <si>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</si>
  <si>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</si>
  <si>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</si>
  <si>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</si>
  <si>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</si>
  <si>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</si>
  <si>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</si>
  <si>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</si>
  <si>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</si>
  <si>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</si>
  <si>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</si>
  <si>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</si>
  <si>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</si>
  <si>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</si>
  <si>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</si>
  <si>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</si>
  <si>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</si>
  <si>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</si>
  <si>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</si>
  <si>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</si>
  <si>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</si>
  <si>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</si>
  <si>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</si>
  <si>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</si>
  <si>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</si>
  <si>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</si>
  <si>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</si>
  <si>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</si>
  <si>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</si>
  <si>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</si>
  <si>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</si>
  <si>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</si>
  <si>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</si>
  <si>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</si>
  <si>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</si>
  <si>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</si>
  <si>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</si>
  <si>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</si>
  <si>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</si>
  <si>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</si>
  <si>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</si>
  <si>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</si>
  <si>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</si>
  <si>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</si>
  <si>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</si>
  <si>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</si>
  <si>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</si>
  <si>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</si>
  <si>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</si>
  <si>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</si>
  <si>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</si>
  <si>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</si>
  <si>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</si>
  <si>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</si>
  <si>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</si>
  <si>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</si>
  <si>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</si>
  <si>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</si>
  <si>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</si>
  <si>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</si>
  <si>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</si>
  <si>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</si>
  <si>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</si>
  <si>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</si>
  <si>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</si>
  <si>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</si>
  <si>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</si>
  <si>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</si>
  <si>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</si>
  <si>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</si>
  <si>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</si>
  <si>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</si>
  <si>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</si>
  <si>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</si>
  <si>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</si>
  <si>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</si>
  <si>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</si>
  <si>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</si>
  <si>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</si>
  <si>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</si>
  <si>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</si>
  <si>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</si>
  <si>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</si>
  <si>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</si>
  <si>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</si>
  <si>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</si>
  <si>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</si>
  <si>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</si>
  <si>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</si>
  <si>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</si>
  <si>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</si>
  <si>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</si>
  <si>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</si>
  <si>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</si>
  <si>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</si>
  <si>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</si>
  <si>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</si>
  <si>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</si>
  <si>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</si>
  <si>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</si>
  <si>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</si>
  <si>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</si>
  <si>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</si>
  <si>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</si>
  <si>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</si>
  <si>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</si>
  <si>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</si>
  <si>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</si>
  <si>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</si>
  <si>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</si>
  <si>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</si>
  <si>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</si>
  <si>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</si>
  <si>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</si>
  <si>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</si>
  <si>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</si>
  <si>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</si>
  <si>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</si>
  <si>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</si>
  <si>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</si>
  <si>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</si>
  <si>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</si>
  <si>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</si>
  <si>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</si>
  <si>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</si>
  <si>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</si>
  <si>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</si>
  <si>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</si>
  <si>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</si>
  <si>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</si>
  <si>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</si>
  <si>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</si>
  <si>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</si>
  <si>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</si>
  <si>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</si>
  <si>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</si>
  <si>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</si>
  <si>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</si>
  <si>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</si>
  <si>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</si>
  <si>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</si>
  <si>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</si>
  <si>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</si>
  <si>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</si>
  <si>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</si>
  <si>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</si>
  <si>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</si>
  <si>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</si>
  <si>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</si>
  <si>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</si>
  <si>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</si>
  <si>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</si>
  <si>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</si>
  <si>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</si>
  <si>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</si>
  <si>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</si>
  <si>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</si>
  <si>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</si>
  <si>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</si>
  <si>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</si>
  <si>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</si>
  <si>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</si>
  <si>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</si>
  <si>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</si>
  <si>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</si>
  <si>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</si>
  <si>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</si>
  <si>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</si>
  <si>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</si>
  <si>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</si>
  <si>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</si>
  <si>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</si>
  <si>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</si>
  <si>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</si>
  <si>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</si>
  <si>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</si>
  <si>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</si>
  <si>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</si>
  <si>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</si>
  <si>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</si>
  <si>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</si>
  <si>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</si>
  <si>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</si>
  <si>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</si>
  <si>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</si>
  <si>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</si>
  <si>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</si>
  <si>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</si>
  <si>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</si>
  <si>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</si>
  <si>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</si>
  <si>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</si>
  <si>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</si>
  <si>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</si>
  <si>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</si>
  <si>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</si>
  <si>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</si>
  <si>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</si>
  <si>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</si>
  <si>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</si>
  <si>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</si>
  <si>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</si>
  <si>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</si>
  <si>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</si>
  <si>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</si>
  <si>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</si>
  <si>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</si>
  <si>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</si>
  <si>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</si>
  <si>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</si>
  <si>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</si>
  <si>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</si>
  <si>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</si>
  <si>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</si>
  <si>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</si>
  <si>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</si>
  <si>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</si>
  <si>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</si>
  <si>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</si>
  <si>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</si>
  <si>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</si>
  <si>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</si>
  <si>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</si>
  <si>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</si>
  <si>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</si>
  <si>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</si>
  <si>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</si>
  <si>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</si>
  <si>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</si>
  <si>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</si>
  <si>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</si>
  <si>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</si>
  <si>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</si>
  <si>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</si>
  <si>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</si>
  <si>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</si>
  <si>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</si>
  <si>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</si>
  <si>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</si>
  <si>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</si>
  <si>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</si>
  <si>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</si>
  <si>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</si>
  <si>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</si>
  <si>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</si>
  <si>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</si>
  <si>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</si>
  <si>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</si>
  <si>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</si>
  <si>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</si>
  <si>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</si>
  <si>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</si>
  <si>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</si>
  <si>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</si>
  <si>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</si>
  <si>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</si>
  <si>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</si>
  <si>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</si>
  <si>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</si>
  <si>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</si>
  <si>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</si>
  <si>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</si>
  <si>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</si>
  <si>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</si>
  <si>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</si>
  <si>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</si>
  <si>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</si>
  <si>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</si>
  <si>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</si>
  <si>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</si>
  <si>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</si>
  <si>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</si>
  <si>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</si>
  <si>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</si>
  <si>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</si>
  <si>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</si>
  <si>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</si>
  <si>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</si>
  <si>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</si>
  <si>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</si>
  <si>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</si>
  <si>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</si>
  <si>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</si>
  <si>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</si>
  <si>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</si>
  <si>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</si>
  <si>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</si>
  <si>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</si>
  <si>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</si>
  <si>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</si>
  <si>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</si>
  <si>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</si>
  <si>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</si>
  <si>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</si>
  <si>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</si>
  <si>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</si>
  <si>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</si>
  <si>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</si>
  <si>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</si>
  <si>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</si>
  <si>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</si>
  <si>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</si>
  <si>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</si>
  <si>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</si>
  <si>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</si>
  <si>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</si>
  <si>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</si>
  <si>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</si>
  <si>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</si>
  <si>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</si>
  <si>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</si>
  <si>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</si>
  <si>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</si>
  <si>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</si>
  <si>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</si>
  <si>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</si>
  <si>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</si>
  <si>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</si>
  <si>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</si>
  <si>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</si>
  <si>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</si>
  <si>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</si>
  <si>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</si>
  <si>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</si>
  <si>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</si>
  <si>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</si>
  <si>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</si>
  <si>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</si>
  <si>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</si>
  <si>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</si>
  <si>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</si>
  <si>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</si>
  <si>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</si>
  <si>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</si>
  <si>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</si>
  <si>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</si>
  <si>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</si>
  <si>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</si>
  <si>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</si>
  <si>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</si>
  <si>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</si>
  <si>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</si>
  <si>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</si>
  <si>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</si>
  <si>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</si>
  <si>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</si>
  <si>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</si>
  <si>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</si>
  <si>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</si>
  <si>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</si>
  <si>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</si>
  <si>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</si>
  <si>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</si>
  <si>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</si>
  <si>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</si>
  <si>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</si>
  <si>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</si>
  <si>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</si>
  <si>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</si>
  <si>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</si>
  <si>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</si>
  <si>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</si>
  <si>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</si>
  <si>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</si>
  <si>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</si>
  <si>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</si>
  <si>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</si>
  <si>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</si>
  <si>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</si>
  <si>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</si>
  <si>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</si>
  <si>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</si>
  <si>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</si>
  <si>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</si>
  <si>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</si>
  <si>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</si>
  <si>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</si>
  <si>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</si>
  <si>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</si>
  <si>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</si>
  <si>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</si>
  <si>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</si>
  <si>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</si>
  <si>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</si>
  <si>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</si>
  <si>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</si>
  <si>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</si>
  <si>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</si>
  <si>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</si>
  <si>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</si>
  <si>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</si>
  <si>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</si>
  <si>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</si>
  <si>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</si>
  <si>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</si>
  <si>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</si>
  <si>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</si>
  <si>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</si>
  <si>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</si>
  <si>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</si>
  <si>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</si>
  <si>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</si>
  <si>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</si>
  <si>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</si>
  <si>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</si>
  <si>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</si>
  <si>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</si>
  <si>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</si>
  <si>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</si>
  <si>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</si>
  <si>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</si>
  <si>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</si>
  <si>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</si>
  <si>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</si>
  <si>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</si>
  <si>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</si>
  <si>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</si>
  <si>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</si>
  <si>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</si>
  <si>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</si>
  <si>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</si>
  <si>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</si>
  <si>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</si>
  <si>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</si>
  <si>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</si>
  <si>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</si>
  <si>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</si>
  <si>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</si>
  <si>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</si>
  <si>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</si>
  <si>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</si>
  <si>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</si>
  <si>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</si>
  <si>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</si>
  <si>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</si>
  <si>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</si>
  <si>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</si>
  <si>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</si>
  <si>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</si>
  <si>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</si>
  <si>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</si>
  <si>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</si>
  <si>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</si>
  <si>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</si>
  <si>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</si>
  <si>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</si>
  <si>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</si>
  <si>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</si>
  <si>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</si>
  <si>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</si>
  <si>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</si>
  <si>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</si>
  <si>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</si>
  <si>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</si>
  <si>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</si>
  <si>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</si>
  <si>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</si>
  <si>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</si>
  <si>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</si>
  <si>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</si>
  <si>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</si>
  <si>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</si>
  <si>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</si>
  <si>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</si>
  <si>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</si>
  <si>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</si>
  <si>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</si>
  <si>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</si>
  <si>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</si>
  <si>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</si>
  <si>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</si>
  <si>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</si>
  <si>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</si>
  <si>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</si>
  <si>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</si>
  <si>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</si>
  <si>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</si>
  <si>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</si>
  <si>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</si>
  <si>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</si>
  <si>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</si>
  <si>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</si>
  <si>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</si>
  <si>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</si>
  <si>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</si>
  <si>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</si>
  <si>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</si>
  <si>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</si>
  <si>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</si>
  <si>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</si>
  <si>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</si>
  <si>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</si>
  <si>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</si>
  <si>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</si>
  <si>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</si>
  <si>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</si>
  <si>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</si>
  <si>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</si>
  <si>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</si>
  <si>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</si>
  <si>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</si>
  <si>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</si>
  <si>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</si>
  <si>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</si>
  <si>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</si>
  <si>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</si>
  <si>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</si>
  <si>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</si>
  <si>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</si>
  <si>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</si>
  <si>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</si>
  <si>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</si>
  <si>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</si>
  <si>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</si>
  <si>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</si>
  <si>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</si>
  <si>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</si>
  <si>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</si>
  <si>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</si>
  <si>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</si>
  <si>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</si>
  <si>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</si>
  <si>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</si>
  <si>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</si>
  <si>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</si>
  <si>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</si>
  <si>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</si>
  <si>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</si>
  <si>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</si>
  <si>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</si>
  <si>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</si>
  <si>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</si>
  <si>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</si>
  <si>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</si>
  <si>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</si>
  <si>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</si>
  <si>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</si>
  <si>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</si>
  <si>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</si>
  <si>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</si>
  <si>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</si>
  <si>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</si>
  <si>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</si>
  <si>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</si>
  <si>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</si>
  <si>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</si>
  <si>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</si>
  <si>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</si>
  <si>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</si>
  <si>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</si>
  <si>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</si>
  <si>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</si>
  <si>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</si>
  <si>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</si>
  <si>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</si>
  <si>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</si>
  <si>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</si>
  <si>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</si>
  <si>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</si>
  <si>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</si>
  <si>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</si>
  <si>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</si>
  <si>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</si>
  <si>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</si>
  <si>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</si>
  <si>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</si>
  <si>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</si>
  <si>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</si>
  <si>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</si>
  <si>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</si>
  <si>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</si>
  <si>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</si>
  <si>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</si>
  <si>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</si>
  <si>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</si>
  <si>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</si>
  <si>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</si>
  <si>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</si>
  <si>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</si>
  <si>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</si>
  <si>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</si>
  <si>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</si>
  <si>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</si>
  <si>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</si>
  <si>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</si>
  <si>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</si>
  <si>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</si>
  <si>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</si>
  <si>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</si>
  <si>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</si>
  <si>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</si>
  <si>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</si>
  <si>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</si>
  <si>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</si>
  <si>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</si>
  <si>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</si>
  <si>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</si>
  <si>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</si>
  <si>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</si>
  <si>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</si>
  <si>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</si>
  <si>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</si>
  <si>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</si>
  <si>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</si>
  <si>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</si>
  <si>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</si>
  <si>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</si>
  <si>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</si>
  <si>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</si>
  <si>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</si>
  <si>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</si>
  <si>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</si>
  <si>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</si>
  <si>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</si>
  <si>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</si>
  <si>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</si>
  <si>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</si>
  <si>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</si>
  <si>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</si>
  <si>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</si>
  <si>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</si>
  <si>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</si>
  <si>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</si>
  <si>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</si>
  <si>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</si>
  <si>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</si>
  <si>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</si>
  <si>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</si>
  <si>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</si>
  <si>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</si>
  <si>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</si>
  <si>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</si>
  <si>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</si>
  <si>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</si>
  <si>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</si>
  <si>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</si>
  <si>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</si>
  <si>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</si>
  <si>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</si>
  <si>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</si>
  <si>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</si>
  <si>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</si>
  <si>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</si>
  <si>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</si>
  <si>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</si>
  <si>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</si>
  <si>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</si>
  <si>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</si>
  <si>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</si>
  <si>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</si>
  <si>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</si>
  <si>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</si>
  <si>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</si>
  <si>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</si>
  <si>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</si>
  <si>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</si>
  <si>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</si>
  <si>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</si>
  <si>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</si>
  <si>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</si>
  <si>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</si>
  <si>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</si>
  <si>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</si>
  <si>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</si>
  <si>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</si>
  <si>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</si>
  <si>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</si>
  <si>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</si>
  <si>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</si>
  <si>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</si>
  <si>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</si>
  <si>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</si>
  <si>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</si>
  <si>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</si>
  <si>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</si>
  <si>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</si>
  <si>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</si>
  <si>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</si>
  <si>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</si>
  <si>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</si>
  <si>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</si>
  <si>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</si>
  <si>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</si>
  <si>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</si>
  <si>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</si>
  <si>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</si>
  <si>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</si>
  <si>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</si>
  <si>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</si>
  <si>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</si>
  <si>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</si>
  <si>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</si>
  <si>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</si>
  <si>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</si>
  <si>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</si>
  <si>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</si>
  <si>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</si>
  <si>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</si>
  <si>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</si>
  <si>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</si>
  <si>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</si>
  <si>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</si>
  <si>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</si>
  <si>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</si>
  <si>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</si>
  <si>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</si>
  <si>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</si>
  <si>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</si>
  <si>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</si>
  <si>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</si>
  <si>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</si>
  <si>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</si>
  <si>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</si>
  <si>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</si>
  <si>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</si>
  <si>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</si>
  <si>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</si>
  <si>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</si>
  <si>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</si>
  <si>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</si>
  <si>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</si>
  <si>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</si>
  <si>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</si>
  <si>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</si>
  <si>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</si>
  <si>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</si>
  <si>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</si>
  <si>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</si>
  <si>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</si>
  <si>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</si>
  <si>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</si>
  <si>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</si>
  <si>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</si>
  <si>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</si>
  <si>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</si>
  <si>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</si>
  <si>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</si>
  <si>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</si>
  <si>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</si>
  <si>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</si>
  <si>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</si>
  <si>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</si>
  <si>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</si>
  <si>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</si>
  <si>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</si>
  <si>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</si>
  <si>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</si>
  <si>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</si>
  <si>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</si>
  <si>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</si>
  <si>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</si>
  <si>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</si>
  <si>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</si>
  <si>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</si>
  <si>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</si>
  <si>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</si>
  <si>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</si>
  <si>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</si>
  <si>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</si>
  <si>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</si>
  <si>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</si>
  <si>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</si>
  <si>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</si>
  <si>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</si>
  <si>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</si>
  <si>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</si>
  <si>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</si>
  <si>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</si>
  <si>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</si>
  <si>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</si>
  <si>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</si>
  <si>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</si>
  <si>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</si>
  <si>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</si>
  <si>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</si>
  <si>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</si>
  <si>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</si>
  <si>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</si>
  <si>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</si>
  <si>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</si>
  <si>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</si>
  <si>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</si>
  <si>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</si>
  <si>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</si>
  <si>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</si>
  <si>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</si>
  <si>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</si>
  <si>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</si>
  <si>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</si>
  <si>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</si>
  <si>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</si>
  <si>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</si>
  <si>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</si>
  <si>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</si>
  <si>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</si>
  <si>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</si>
  <si>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</si>
  <si>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</si>
  <si>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</si>
  <si>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</si>
  <si>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</si>
  <si>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</si>
  <si>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</si>
  <si>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</si>
  <si>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</si>
  <si>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</si>
  <si>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</si>
  <si>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</si>
  <si>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</si>
  <si>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</si>
  <si>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</si>
  <si>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</si>
  <si>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</si>
  <si>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</si>
  <si>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</si>
  <si>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</si>
  <si>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</si>
  <si>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</si>
  <si>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</si>
  <si>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</si>
  <si>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</si>
  <si>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</si>
  <si>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</si>
  <si>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</si>
  <si>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</si>
  <si>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</si>
  <si>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</si>
  <si>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</si>
  <si>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</si>
  <si>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</si>
  <si>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</si>
  <si>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</si>
  <si>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</si>
  <si>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</si>
  <si>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</si>
  <si>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</si>
  <si>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</si>
  <si>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</si>
  <si>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</si>
  <si>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</si>
  <si>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</si>
  <si>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</si>
  <si>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</si>
  <si>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</si>
  <si>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</si>
  <si>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</si>
  <si>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</si>
  <si>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</si>
  <si>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</si>
  <si>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</si>
  <si>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</si>
  <si>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</si>
  <si>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</si>
  <si>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</si>
  <si>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</si>
  <si>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</si>
  <si>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</si>
  <si>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</si>
  <si>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</si>
  <si>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</si>
  <si>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</si>
  <si>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</si>
  <si>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</si>
  <si>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</si>
  <si>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</si>
  <si>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</si>
  <si>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</si>
  <si>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</si>
  <si>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</si>
  <si>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</si>
  <si>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</si>
  <si>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</si>
  <si>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</si>
  <si>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</si>
  <si>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</si>
  <si>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</si>
  <si>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</si>
  <si>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</si>
  <si>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</si>
  <si>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</si>
  <si>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</si>
  <si>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</si>
  <si>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</si>
  <si>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</si>
  <si>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</si>
  <si>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</si>
  <si>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</si>
  <si>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</si>
  <si>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</si>
  <si>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</si>
  <si>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</si>
  <si>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</si>
  <si>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</si>
  <si>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</si>
  <si>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</si>
  <si>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</si>
  <si>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</si>
  <si>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</si>
  <si>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</si>
  <si>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</si>
  <si>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</si>
  <si>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</si>
  <si>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</si>
  <si>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</si>
  <si>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</si>
  <si>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</si>
  <si>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</si>
  <si>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</si>
  <si>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</si>
  <si>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</si>
  <si>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</si>
  <si>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</si>
  <si>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</si>
  <si>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</si>
  <si>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</si>
  <si>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</si>
  <si>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</si>
  <si>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</si>
  <si>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</si>
  <si>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</si>
  <si>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</si>
  <si>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</si>
  <si>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</si>
  <si>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</si>
  <si>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</si>
  <si>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</si>
  <si>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</si>
  <si>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</si>
  <si>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</si>
  <si>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</si>
  <si>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</si>
  <si>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</si>
  <si>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</si>
  <si>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</si>
  <si>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</si>
  <si>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</si>
  <si>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</si>
  <si>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</si>
  <si>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</si>
  <si>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</si>
  <si>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</si>
  <si>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</si>
  <si>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</si>
  <si>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</si>
  <si>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</si>
  <si>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</si>
  <si>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</si>
  <si>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</si>
  <si>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</si>
  <si>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</si>
  <si>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</si>
  <si>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</si>
  <si>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</si>
  <si>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</si>
  <si>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</si>
  <si>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</si>
  <si>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</si>
  <si>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</si>
  <si>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</si>
  <si>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</si>
  <si>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</si>
  <si>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</si>
  <si>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</si>
  <si>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</si>
  <si>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</si>
  <si>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</si>
  <si>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</si>
  <si>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</si>
  <si>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</si>
  <si>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</si>
  <si>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</si>
  <si>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</si>
  <si>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</si>
  <si>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</si>
  <si>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</si>
  <si>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</si>
  <si>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</si>
  <si>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</si>
  <si>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</si>
  <si>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</si>
  <si>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</si>
  <si>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</si>
  <si>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</si>
  <si>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</si>
  <si>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</si>
  <si>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</si>
  <si>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</si>
  <si>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</si>
  <si>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</si>
  <si>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</si>
  <si>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</si>
  <si>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</si>
  <si>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</si>
  <si>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</si>
  <si>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</si>
  <si>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</si>
  <si>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</si>
  <si>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</si>
  <si>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</si>
  <si>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</si>
  <si>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</si>
  <si>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</si>
  <si>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</si>
  <si>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</si>
  <si>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</si>
  <si>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</si>
  <si>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</si>
  <si>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</si>
  <si>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</si>
  <si>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</si>
  <si>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</si>
  <si>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</si>
  <si>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</si>
  <si>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</si>
  <si>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</si>
  <si>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</si>
  <si>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</si>
  <si>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</si>
  <si>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</si>
  <si>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</si>
  <si>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</si>
  <si>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</si>
  <si>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</si>
  <si>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</si>
  <si>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</si>
  <si>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</si>
  <si>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</si>
  <si>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</si>
  <si>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</si>
  <si>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</si>
  <si>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</si>
  <si>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</si>
  <si>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</si>
  <si>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</si>
  <si>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</si>
  <si>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</si>
  <si>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</si>
  <si>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</si>
  <si>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</si>
  <si>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</si>
  <si>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</si>
  <si>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</si>
  <si>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</si>
  <si>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</si>
  <si>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</si>
  <si>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</si>
  <si>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</si>
  <si>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</si>
  <si>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</si>
  <si>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</si>
  <si>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</si>
  <si>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</si>
  <si>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</si>
  <si>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</si>
  <si>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</si>
  <si>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</si>
  <si>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</si>
  <si>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</si>
  <si>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</si>
  <si>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</si>
  <si>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</si>
  <si>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</si>
  <si>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</si>
  <si>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</si>
  <si>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</si>
  <si>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</si>
  <si>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</si>
  <si>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</si>
  <si>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</si>
  <si>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</si>
  <si>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</si>
  <si>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</si>
  <si>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</si>
  <si>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</si>
  <si>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</si>
  <si>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</si>
  <si>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</si>
  <si>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</si>
  <si>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</si>
  <si>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</si>
  <si>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</si>
  <si>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</si>
  <si>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</si>
  <si>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</si>
  <si>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</si>
  <si>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</si>
  <si>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</si>
  <si>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</si>
  <si>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</si>
  <si>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</si>
  <si>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</si>
  <si>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</si>
  <si>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</si>
  <si>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</si>
  <si>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</si>
  <si>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</si>
  <si>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</si>
  <si>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</si>
  <si>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</si>
  <si>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</si>
  <si>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</si>
  <si>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</si>
  <si>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</si>
  <si>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</si>
  <si>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</si>
  <si>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</si>
  <si>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</si>
  <si>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</si>
  <si>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</si>
  <si>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</si>
  <si>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</si>
  <si>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</si>
  <si>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</si>
  <si>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</si>
  <si>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</si>
  <si>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</si>
  <si>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</si>
  <si>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</si>
  <si>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</si>
  <si>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</si>
  <si>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</si>
  <si>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</si>
  <si>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</si>
  <si>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</si>
  <si>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</si>
  <si>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</si>
  <si>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</si>
  <si>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</si>
  <si>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</si>
  <si>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</si>
  <si>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</si>
  <si>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</si>
  <si>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</si>
  <si>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</si>
  <si>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</si>
  <si>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</si>
  <si>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</si>
  <si>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</si>
  <si>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</si>
  <si>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</si>
  <si>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</si>
  <si>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</si>
  <si>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</si>
  <si>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</si>
  <si>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</si>
  <si>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</si>
  <si>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</si>
  <si>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</si>
  <si>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</si>
  <si>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</si>
  <si>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</si>
  <si>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</si>
  <si>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</si>
  <si>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</si>
  <si>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</si>
  <si>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</si>
  <si>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</si>
  <si>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</si>
  <si>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</si>
  <si>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</si>
  <si>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</si>
  <si>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</si>
  <si>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</si>
  <si>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</si>
  <si>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</si>
  <si>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</si>
  <si>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</si>
  <si>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</si>
  <si>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</si>
  <si>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</si>
  <si>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</si>
  <si>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</si>
  <si>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</si>
  <si>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</si>
  <si>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</si>
  <si>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</si>
  <si>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</si>
  <si>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</si>
  <si>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</si>
  <si>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</si>
  <si>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</si>
  <si>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</si>
  <si>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</si>
  <si>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</si>
  <si>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</si>
  <si>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</si>
  <si>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</si>
  <si>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</si>
  <si>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</si>
  <si>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</si>
  <si>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</si>
  <si>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</si>
  <si>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</si>
  <si>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</si>
  <si>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</si>
  <si>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</si>
  <si>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</si>
  <si>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</si>
  <si>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</si>
  <si>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</si>
  <si>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</si>
  <si>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</si>
  <si>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</si>
  <si>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</si>
  <si>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</si>
  <si>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</si>
  <si>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</si>
  <si>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</si>
  <si>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</si>
  <si>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</si>
  <si>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</si>
  <si>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</si>
  <si>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</si>
  <si>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</si>
  <si>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</si>
  <si>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</si>
  <si>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</si>
  <si>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</si>
  <si>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</si>
  <si>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</si>
  <si>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</si>
  <si>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</si>
  <si>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</si>
  <si>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</si>
  <si>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</si>
  <si>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</si>
  <si>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</si>
  <si>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</si>
  <si>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</si>
  <si>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</si>
  <si>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</si>
  <si>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</si>
  <si>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</si>
  <si>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</si>
  <si>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</si>
  <si>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</si>
  <si>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</si>
  <si>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</si>
  <si>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</si>
  <si>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</si>
  <si>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</si>
  <si>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</si>
  <si>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</si>
  <si>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</si>
  <si>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</si>
  <si>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</si>
  <si>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</si>
  <si>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</si>
  <si>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</si>
  <si>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</si>
  <si>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</si>
  <si>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</si>
  <si>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</si>
  <si>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</si>
  <si>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</si>
  <si>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</si>
  <si>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</si>
  <si>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</si>
  <si>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</si>
  <si>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</si>
  <si>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</si>
  <si>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</si>
  <si>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</si>
  <si>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</si>
  <si>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</si>
  <si>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</si>
  <si>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</si>
  <si>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</si>
  <si>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</si>
  <si>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</si>
  <si>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</si>
  <si>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</si>
  <si>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</si>
  <si>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</si>
  <si>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</si>
  <si>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</si>
  <si>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</si>
  <si>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</si>
  <si>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</si>
  <si>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</si>
  <si>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</si>
  <si>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</si>
  <si>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</si>
  <si>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</si>
  <si>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</si>
  <si>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</si>
  <si>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</si>
  <si>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</si>
  <si>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</si>
  <si>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</si>
  <si>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</si>
  <si>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</si>
  <si>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</si>
  <si>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</si>
  <si>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</si>
  <si>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</si>
  <si>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</si>
  <si>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</si>
  <si>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</si>
  <si>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</si>
  <si>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</si>
  <si>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</si>
  <si>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</si>
  <si>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</si>
  <si>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</si>
  <si>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</si>
  <si>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</si>
  <si>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</si>
  <si>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</si>
  <si>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</si>
  <si>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</si>
  <si>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</si>
  <si>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</si>
  <si>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</si>
  <si>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</si>
  <si>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</si>
  <si>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</si>
  <si>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</si>
  <si>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</si>
  <si>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</si>
  <si>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</si>
  <si>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</si>
  <si>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</si>
  <si>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</si>
  <si>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</si>
  <si>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</si>
  <si>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</si>
  <si>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</si>
  <si>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</si>
  <si>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</si>
  <si>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</si>
  <si>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</si>
  <si>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</si>
  <si>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</si>
  <si>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</si>
  <si>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</si>
  <si>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</si>
  <si>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</si>
  <si>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</si>
  <si>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</si>
  <si>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</si>
  <si>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</si>
  <si>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</si>
  <si>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</si>
  <si>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</si>
  <si>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</si>
  <si>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</si>
  <si>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</si>
  <si>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</si>
  <si>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</si>
  <si>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</si>
  <si>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</si>
  <si>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</si>
  <si>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</si>
  <si>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</si>
  <si>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</si>
  <si>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</si>
  <si>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</si>
  <si>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</si>
  <si>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</si>
  <si>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</si>
  <si>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</si>
  <si>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</si>
  <si>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</si>
  <si>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</si>
  <si>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</si>
  <si>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</si>
  <si>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</si>
  <si>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</si>
  <si>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</si>
  <si>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</si>
  <si>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</si>
  <si>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</si>
  <si>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</si>
  <si>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</si>
  <si>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</si>
  <si>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</si>
  <si>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</si>
  <si>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</si>
  <si>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</si>
  <si>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</si>
  <si>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</si>
  <si>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</si>
  <si>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</si>
  <si>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</si>
  <si>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</si>
  <si>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</si>
  <si>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</si>
  <si>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</si>
  <si>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</si>
  <si>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</si>
  <si>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</si>
  <si>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</si>
  <si>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</si>
  <si>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</si>
  <si>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</si>
  <si>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</si>
  <si>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</si>
  <si>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</si>
  <si>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</si>
  <si>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</si>
  <si>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</si>
  <si>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</si>
  <si>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</si>
  <si>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</si>
  <si>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</si>
  <si>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</si>
  <si>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</si>
  <si>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</si>
  <si>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</si>
  <si>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</si>
  <si>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</si>
  <si>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</si>
  <si>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</si>
  <si>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</si>
  <si>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</si>
  <si>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</si>
  <si>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</si>
  <si>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</si>
  <si>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</si>
  <si>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</si>
  <si>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</si>
  <si>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</si>
  <si>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</si>
  <si>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</si>
  <si>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</si>
  <si>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</si>
  <si>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</si>
  <si>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</si>
  <si>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</si>
  <si>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</si>
  <si>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</si>
  <si>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</si>
  <si>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</si>
  <si>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</si>
  <si>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</si>
  <si>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</si>
  <si>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</si>
  <si>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</si>
  <si>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</si>
  <si>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</si>
  <si>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</si>
  <si>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</si>
  <si>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</si>
  <si>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</si>
  <si>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</si>
  <si>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</si>
  <si>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</si>
  <si>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</si>
  <si>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</si>
  <si>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</si>
  <si>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</si>
  <si>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</si>
  <si>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</si>
  <si>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</si>
  <si>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</si>
  <si>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</si>
  <si>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</si>
  <si>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</si>
  <si>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</si>
  <si>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</si>
  <si>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</si>
  <si>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</si>
  <si>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</si>
  <si>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</si>
  <si>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</si>
  <si>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</si>
  <si>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</si>
  <si>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</si>
  <si>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</si>
  <si>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</si>
  <si>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</si>
  <si>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</si>
  <si>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</si>
  <si>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</si>
  <si>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</si>
  <si>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</si>
  <si>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</si>
  <si>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</si>
  <si>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</si>
  <si>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</si>
  <si>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</si>
  <si>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</si>
  <si>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</si>
  <si>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</si>
  <si>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</si>
  <si>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</si>
  <si>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</si>
  <si>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</si>
  <si>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</si>
  <si>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</si>
  <si>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</si>
  <si>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</si>
  <si>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</si>
  <si>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</si>
  <si>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</si>
  <si>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</si>
  <si>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</si>
  <si>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</si>
  <si>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</si>
  <si>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</si>
  <si>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</si>
  <si>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</si>
  <si>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</si>
  <si>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</si>
  <si>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</si>
  <si>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</si>
  <si>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</si>
  <si>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</si>
  <si>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</si>
  <si>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</si>
  <si>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</si>
  <si>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</si>
  <si>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</si>
  <si>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</si>
  <si>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</si>
  <si>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</si>
  <si>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</si>
  <si>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</si>
  <si>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</si>
  <si>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</si>
  <si>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</si>
  <si>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</si>
  <si>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</si>
  <si>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</si>
  <si>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</si>
  <si>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</si>
  <si>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</si>
  <si>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</si>
  <si>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</si>
  <si>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</si>
  <si>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</si>
  <si>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</si>
  <si>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</si>
  <si>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</si>
  <si>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</si>
  <si>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</si>
  <si>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</si>
  <si>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</si>
  <si>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</si>
  <si>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</si>
  <si>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</si>
  <si>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</si>
  <si>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</si>
  <si>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</si>
  <si>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</si>
  <si>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</si>
  <si>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</si>
  <si>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</si>
  <si>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</si>
  <si>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</si>
  <si>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</si>
  <si>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</si>
  <si>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</si>
  <si>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</si>
  <si>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</si>
  <si>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</si>
  <si>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</si>
  <si>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</si>
  <si>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</si>
  <si>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</si>
  <si>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</si>
  <si>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</si>
  <si>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</si>
  <si>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</si>
  <si>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</si>
  <si>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</si>
  <si>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</si>
  <si>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</si>
  <si>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</si>
  <si>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</si>
  <si>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</si>
  <si>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</si>
  <si>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</si>
  <si>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</si>
  <si>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</si>
  <si>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</si>
  <si>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</si>
  <si>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</si>
  <si>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</si>
  <si>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</si>
  <si>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</si>
  <si>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</si>
  <si>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</si>
  <si>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</si>
  <si>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</si>
  <si>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</si>
  <si>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</si>
  <si>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</si>
  <si>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</si>
  <si>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</si>
  <si>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</si>
  <si>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</si>
  <si>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</si>
  <si>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</si>
  <si>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</si>
  <si>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</si>
  <si>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</si>
  <si>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</si>
  <si>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</si>
  <si>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</si>
  <si>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</si>
  <si>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</si>
  <si>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</si>
  <si>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</si>
  <si>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</si>
  <si>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</si>
  <si>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</si>
  <si>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</si>
  <si>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</si>
  <si>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</si>
  <si>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</si>
  <si>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</si>
  <si>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</si>
  <si>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</si>
  <si>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</si>
  <si>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</si>
  <si>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</si>
  <si>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</si>
  <si>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</si>
  <si>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</si>
  <si>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</si>
  <si>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</si>
  <si>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</si>
  <si>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</si>
  <si>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</si>
  <si>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</si>
  <si>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</si>
  <si>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</si>
  <si>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</si>
  <si>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</si>
  <si>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</si>
  <si>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</si>
  <si>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</si>
  <si>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</si>
  <si>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</si>
  <si>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</si>
  <si>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</si>
  <si>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</si>
  <si>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</si>
  <si>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</si>
  <si>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</si>
  <si>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</si>
  <si>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</si>
  <si>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</si>
  <si>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</si>
  <si>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</si>
  <si>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</si>
  <si>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</si>
  <si>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</si>
  <si>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</si>
  <si>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</si>
  <si>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</si>
  <si>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</si>
  <si>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</si>
  <si>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</si>
  <si>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</si>
  <si>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</si>
  <si>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</si>
  <si>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</si>
  <si>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</si>
  <si>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</si>
  <si>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</si>
  <si>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</si>
  <si>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</si>
  <si>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</si>
  <si>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</si>
  <si>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</si>
  <si>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</si>
  <si>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</si>
  <si>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</si>
  <si>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</si>
  <si>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</si>
  <si>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</si>
  <si>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</si>
  <si>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</si>
  <si>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</si>
  <si>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</si>
  <si>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</si>
  <si>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</si>
  <si>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</si>
  <si>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</si>
  <si>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</si>
  <si>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</si>
  <si>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</si>
  <si>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</si>
  <si>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</si>
  <si>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</si>
  <si>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</si>
  <si>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</si>
  <si>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</si>
  <si>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</si>
  <si>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</si>
  <si>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</si>
  <si>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</si>
  <si>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</si>
  <si>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</si>
  <si>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</si>
  <si>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</si>
  <si>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</si>
  <si>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</si>
  <si>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</si>
  <si>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</si>
  <si>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</si>
  <si>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</si>
  <si>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</si>
  <si>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</si>
  <si>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</si>
  <si>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</si>
  <si>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</si>
  <si>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</si>
  <si>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</si>
  <si>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</si>
  <si>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</si>
  <si>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</si>
  <si>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</si>
  <si>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</si>
  <si>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</si>
  <si>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</si>
  <si>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</si>
  <si>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</si>
  <si>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</si>
  <si>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</si>
  <si>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</si>
  <si>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</si>
  <si>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</si>
  <si>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</si>
  <si>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</si>
  <si>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</si>
  <si>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</si>
  <si>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</si>
  <si>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</si>
  <si>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</si>
  <si>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</si>
  <si>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</si>
  <si>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</si>
  <si>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</si>
  <si>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</si>
  <si>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</si>
  <si>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</si>
  <si>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</si>
  <si>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</si>
  <si>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</si>
  <si>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</si>
  <si>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</si>
  <si>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</si>
  <si>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</si>
  <si>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</si>
  <si>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</si>
  <si>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</si>
  <si>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</si>
  <si>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</si>
  <si>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</si>
  <si>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</si>
  <si>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</si>
  <si>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</si>
  <si>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</si>
  <si>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</si>
  <si>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</si>
  <si>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</si>
  <si>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</si>
  <si>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</si>
  <si>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</si>
  <si>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</si>
  <si>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</si>
  <si>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</si>
  <si>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</si>
  <si>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</si>
  <si>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</si>
  <si>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</si>
  <si>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</si>
  <si>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</si>
  <si>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</si>
  <si>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</si>
  <si>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</si>
  <si>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</si>
  <si>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</si>
  <si>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</si>
  <si>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</si>
  <si>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</si>
  <si>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</si>
  <si>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</si>
  <si>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</si>
  <si>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</si>
  <si>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</si>
  <si>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</si>
  <si>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</si>
  <si>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</si>
  <si>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</si>
  <si>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</si>
  <si>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</si>
  <si>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</si>
  <si>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</si>
  <si>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</si>
  <si>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</si>
  <si>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</si>
  <si>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</si>
  <si>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</si>
  <si>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</si>
  <si>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</si>
  <si>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</si>
  <si>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</si>
  <si>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</si>
  <si>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</si>
  <si>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</si>
  <si>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</si>
  <si>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</si>
  <si>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</si>
  <si>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</si>
  <si>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</si>
  <si>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</si>
  <si>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</si>
  <si>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</si>
  <si>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</si>
  <si>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</si>
  <si>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</si>
  <si>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</si>
  <si>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</si>
  <si>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</si>
  <si>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</si>
  <si>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</si>
  <si>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</si>
  <si>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</si>
  <si>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</si>
  <si>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</si>
  <si>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</si>
  <si>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</si>
  <si>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</si>
  <si>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</si>
  <si>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</si>
  <si>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</si>
  <si>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</si>
  <si>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</si>
  <si>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</si>
  <si>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</si>
  <si>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</si>
  <si>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</si>
  <si>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</si>
  <si>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</si>
  <si>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</si>
  <si>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</si>
  <si>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</si>
  <si>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</si>
  <si>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</si>
  <si>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</si>
  <si>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</si>
  <si>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</si>
  <si>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</si>
  <si>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</si>
  <si>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</si>
  <si>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</si>
  <si>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</si>
  <si>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</si>
  <si>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</si>
  <si>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</si>
  <si>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</si>
  <si>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</si>
  <si>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</si>
  <si>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</si>
  <si>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</si>
  <si>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</si>
  <si>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</si>
  <si>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</si>
  <si>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</si>
  <si>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</si>
  <si>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</si>
  <si>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</si>
  <si>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</si>
  <si>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</si>
  <si>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</si>
  <si>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</si>
  <si>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</si>
  <si>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</si>
  <si>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</si>
  <si>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</si>
  <si>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</si>
  <si>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</si>
  <si>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</si>
  <si>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</si>
  <si>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</si>
  <si>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</si>
  <si>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</si>
  <si>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</si>
  <si>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</si>
  <si>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</si>
  <si>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</si>
  <si>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</si>
  <si>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</si>
  <si>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</si>
  <si>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</si>
  <si>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</si>
  <si>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</si>
  <si>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</si>
  <si>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</si>
  <si>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</si>
  <si>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</si>
  <si>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</si>
  <si>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</si>
  <si>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</si>
  <si>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</si>
  <si>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</si>
  <si>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</si>
  <si>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</si>
  <si>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</si>
  <si>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</si>
  <si>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</si>
  <si>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</si>
  <si>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</si>
  <si>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</si>
  <si>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</si>
  <si>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</si>
  <si>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</si>
  <si>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</si>
  <si>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</si>
  <si>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</si>
  <si>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</si>
  <si>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</si>
  <si>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</si>
  <si>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</si>
  <si>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</si>
  <si>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</si>
  <si>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</si>
  <si>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</si>
  <si>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</si>
  <si>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</si>
  <si>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</si>
  <si>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</si>
  <si>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</si>
  <si>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</si>
  <si>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</si>
  <si>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</si>
  <si>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</si>
  <si>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</si>
  <si>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</si>
  <si>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</si>
  <si>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</si>
  <si>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</si>
  <si>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</si>
  <si>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</si>
  <si>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</si>
  <si>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</si>
  <si>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</si>
  <si>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</si>
  <si>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</si>
  <si>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</si>
  <si>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</si>
  <si>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</si>
  <si>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</si>
  <si>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</si>
  <si>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</si>
  <si>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</si>
  <si>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</si>
  <si>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</si>
  <si>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</si>
  <si>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</si>
  <si>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</si>
  <si>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</si>
  <si>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</si>
  <si>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</si>
  <si>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</si>
  <si>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</si>
  <si>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</si>
  <si>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</si>
  <si>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</si>
  <si>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</si>
  <si>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</si>
  <si>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</si>
  <si>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</si>
  <si>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</si>
  <si>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</si>
  <si>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</si>
  <si>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</si>
  <si>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</si>
  <si>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</si>
  <si>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</si>
  <si>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</si>
  <si>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</si>
  <si>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</si>
  <si>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</si>
  <si>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</si>
  <si>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</si>
  <si>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</si>
  <si>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</si>
  <si>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</si>
  <si>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</si>
  <si>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</si>
  <si>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</si>
  <si>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</si>
  <si>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</si>
  <si>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</si>
  <si>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</si>
  <si>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</si>
  <si>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</si>
  <si>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</si>
  <si>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</si>
  <si>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</si>
  <si>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</si>
  <si>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</si>
  <si>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</si>
  <si>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</si>
  <si>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</si>
  <si>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</si>
  <si>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</si>
  <si>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</si>
  <si>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</si>
  <si>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</si>
  <si>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</si>
  <si>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</si>
  <si>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</si>
  <si>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</si>
  <si>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</si>
  <si>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</si>
  <si>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</si>
  <si>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</si>
  <si>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</si>
  <si>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</si>
  <si>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</si>
  <si>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</si>
  <si>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</si>
  <si>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</si>
  <si>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</si>
  <si>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</si>
  <si>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</si>
  <si>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</si>
  <si>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</si>
  <si>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</si>
  <si>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</si>
  <si>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</si>
  <si>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</si>
  <si>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</si>
  <si>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</si>
  <si>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</si>
  <si>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</si>
  <si>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</si>
  <si>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</si>
  <si>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</si>
  <si>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</si>
  <si>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</si>
  <si>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</si>
  <si>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</si>
  <si>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</si>
  <si>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</si>
  <si>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</si>
  <si>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</si>
  <si>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</si>
  <si>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</si>
  <si>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</si>
  <si>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</si>
  <si>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</si>
  <si>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</si>
  <si>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</si>
  <si>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</si>
  <si>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</si>
  <si>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</si>
  <si>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</si>
  <si>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</si>
  <si>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</si>
  <si>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</si>
  <si>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</si>
  <si>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</si>
  <si>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</si>
  <si>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</si>
  <si>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</si>
  <si>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</si>
  <si>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</si>
  <si>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</si>
  <si>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</si>
  <si>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</si>
  <si>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</si>
  <si>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</si>
  <si>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</si>
  <si>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</si>
  <si>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</si>
  <si>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</si>
  <si>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</si>
  <si>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</si>
  <si>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</si>
  <si>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</si>
  <si>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</si>
  <si>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</si>
  <si>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</si>
  <si>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</si>
  <si>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</si>
  <si>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</si>
  <si>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</si>
  <si>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</si>
  <si>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</si>
  <si>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</si>
  <si>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</si>
  <si>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</si>
  <si>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</si>
  <si>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</si>
  <si>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</si>
  <si>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</si>
  <si>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</si>
  <si>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</si>
  <si>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</si>
  <si>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</si>
  <si>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</si>
  <si>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</si>
  <si>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</si>
  <si>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</si>
  <si>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</si>
  <si>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</si>
  <si>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</si>
  <si>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</si>
  <si>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</si>
  <si>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</si>
  <si>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</si>
  <si>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</si>
  <si>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</si>
  <si>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</si>
  <si>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</si>
  <si>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</si>
  <si>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</si>
  <si>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</si>
  <si>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</si>
  <si>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</si>
  <si>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</si>
  <si>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</si>
  <si>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</si>
  <si>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</si>
  <si>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</si>
  <si>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</si>
  <si>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</si>
  <si>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</si>
  <si>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</si>
  <si>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</si>
  <si>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</si>
  <si>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</si>
  <si>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</si>
  <si>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</si>
  <si>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</si>
  <si>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</si>
  <si>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</si>
  <si>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</si>
  <si>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</si>
  <si>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</si>
  <si>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</si>
  <si>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</si>
  <si>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</si>
  <si>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</si>
  <si>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</si>
  <si>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</si>
  <si>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</si>
  <si>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</si>
  <si>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</si>
  <si>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</si>
  <si>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</si>
  <si>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</si>
  <si>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</si>
  <si>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</si>
  <si>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</si>
  <si>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</si>
  <si>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</si>
  <si>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</si>
  <si>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</si>
  <si>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</si>
  <si>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</si>
  <si>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</si>
  <si>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</si>
  <si>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</si>
  <si>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</si>
  <si>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</si>
  <si>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</si>
  <si>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</si>
  <si>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</si>
  <si>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</si>
  <si>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</si>
  <si>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</si>
  <si>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</si>
  <si>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</si>
  <si>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</si>
  <si>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</si>
  <si>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</si>
  <si>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</si>
  <si>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</si>
  <si>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</si>
  <si>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</si>
  <si>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</si>
  <si>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</si>
  <si>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</si>
  <si>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</si>
  <si>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</si>
  <si>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</si>
  <si>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</si>
  <si>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</si>
  <si>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</si>
  <si>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</si>
  <si>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</si>
  <si>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</si>
  <si>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</si>
  <si>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</si>
  <si>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</si>
  <si>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</si>
  <si>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</si>
  <si>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</si>
  <si>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</si>
  <si>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</si>
  <si>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</si>
  <si>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</si>
  <si>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</si>
  <si>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</si>
  <si>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</si>
  <si>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</si>
  <si>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</si>
  <si>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</si>
  <si>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</si>
  <si>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</si>
  <si>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</si>
  <si>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</si>
  <si>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</si>
  <si>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</si>
  <si>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</si>
  <si>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</si>
  <si>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</si>
  <si>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</si>
  <si>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</si>
  <si>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</si>
  <si>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</si>
  <si>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</si>
  <si>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</si>
  <si>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</si>
  <si>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</si>
  <si>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</si>
  <si>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</si>
  <si>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</si>
  <si>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</si>
  <si>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</si>
  <si>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</si>
  <si>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</si>
  <si>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</si>
  <si>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</si>
  <si>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</si>
  <si>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</si>
  <si>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</si>
  <si>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</si>
  <si>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</si>
  <si>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</si>
  <si>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</si>
  <si>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</si>
  <si>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</si>
  <si>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</si>
  <si>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</si>
  <si>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</si>
  <si>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</si>
  <si>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</si>
  <si>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</si>
  <si>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</si>
  <si>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</si>
  <si>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</si>
  <si>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</si>
  <si>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</si>
  <si>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</si>
  <si>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</si>
  <si>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</si>
  <si>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</si>
  <si>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</si>
  <si>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</si>
  <si>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</si>
  <si>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</si>
  <si>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</si>
  <si>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</si>
  <si>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</si>
  <si>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</si>
  <si>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</si>
  <si>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</si>
  <si>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</si>
  <si>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</si>
  <si>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</si>
  <si>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</si>
  <si>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</si>
  <si>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</si>
  <si>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</si>
  <si>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</si>
  <si>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</si>
  <si>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</si>
  <si>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</si>
  <si>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</si>
  <si>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</si>
  <si>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</si>
  <si>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</si>
  <si>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</si>
  <si>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</si>
  <si>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</si>
  <si>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</si>
  <si>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</si>
  <si>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</si>
  <si>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</si>
  <si>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</si>
  <si>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</si>
  <si>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</si>
  <si>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</si>
  <si>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</si>
  <si>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</si>
  <si>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</si>
  <si>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</si>
  <si>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</si>
  <si>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</si>
  <si>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</si>
  <si>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</si>
  <si>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</si>
  <si>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</si>
  <si>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</si>
  <si>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</si>
  <si>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</si>
  <si>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</si>
  <si>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</si>
  <si>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</si>
  <si>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</si>
  <si>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</si>
  <si>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</si>
  <si>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</si>
  <si>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</si>
  <si>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</si>
  <si>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</si>
  <si>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</si>
  <si>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</si>
  <si>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</si>
  <si>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</si>
  <si>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</si>
  <si>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</si>
  <si>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</si>
  <si>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</si>
  <si>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</si>
  <si>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</si>
  <si>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</si>
  <si>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</si>
  <si>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</si>
  <si>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</si>
  <si>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</si>
  <si>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</si>
  <si>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</si>
  <si>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</si>
  <si>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</si>
  <si>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</si>
  <si>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</si>
  <si>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</si>
  <si>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</si>
  <si>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</si>
  <si>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</si>
  <si>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</si>
  <si>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</si>
  <si>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</si>
  <si>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</si>
  <si>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</si>
  <si>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</si>
  <si>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</si>
  <si>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</si>
  <si>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</si>
  <si>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</si>
  <si>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</si>
  <si>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</si>
  <si>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</si>
  <si>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</si>
  <si>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</si>
  <si>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</si>
  <si>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</si>
  <si>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</si>
  <si>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</si>
  <si>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</si>
  <si>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</si>
  <si>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</si>
  <si>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</si>
  <si>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</si>
  <si>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</si>
  <si>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</si>
  <si>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</si>
  <si>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</si>
  <si>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</si>
  <si>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</si>
  <si>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</si>
  <si>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</si>
  <si>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</si>
  <si>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</si>
  <si>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</si>
  <si>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</si>
  <si>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</si>
  <si>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</si>
  <si>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</si>
  <si>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</si>
  <si>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</si>
  <si>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</si>
  <si>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</si>
  <si>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</si>
  <si>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</si>
  <si>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</si>
  <si>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</si>
  <si>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</si>
  <si>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</si>
  <si>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</si>
  <si>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</si>
  <si>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</si>
  <si>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</si>
  <si>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</si>
  <si>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</si>
  <si>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</si>
  <si>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</si>
  <si>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</si>
  <si>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</si>
  <si>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</si>
  <si>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</si>
  <si>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</si>
  <si>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</si>
  <si>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</si>
  <si>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</si>
  <si>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</si>
  <si>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</si>
  <si>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</si>
  <si>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</si>
  <si>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</si>
  <si>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</si>
  <si>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</si>
  <si>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</si>
  <si>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</si>
  <si>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</si>
  <si>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</si>
  <si>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</si>
  <si>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</si>
  <si>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</si>
  <si>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</si>
  <si>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</si>
  <si>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</si>
  <si>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</si>
  <si>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</si>
  <si>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</si>
  <si>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</si>
  <si>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</si>
  <si>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</si>
  <si>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</si>
  <si>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</si>
  <si>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</si>
  <si>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</si>
  <si>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</si>
  <si>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</si>
  <si>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</si>
  <si>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</si>
  <si>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</si>
  <si>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</si>
  <si>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</si>
  <si>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</si>
  <si>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</si>
  <si>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</si>
  <si>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</si>
  <si>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</si>
  <si>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</si>
  <si>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</si>
  <si>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</si>
  <si>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</si>
  <si>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</si>
  <si>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</si>
  <si>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</si>
  <si>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</si>
  <si>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</si>
  <si>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</si>
  <si>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</si>
  <si>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</si>
  <si>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</si>
  <si>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</si>
  <si>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</si>
  <si>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</si>
  <si>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</si>
  <si>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</si>
  <si>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</si>
  <si>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</si>
  <si>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</si>
  <si>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</si>
  <si>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</si>
  <si>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</si>
  <si>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</si>
  <si>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</si>
  <si>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</si>
  <si>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</si>
  <si>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</si>
  <si>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</si>
  <si>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</si>
  <si>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</si>
  <si>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</si>
  <si>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</si>
  <si>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</si>
  <si>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</si>
  <si>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</si>
  <si>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</si>
  <si>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</si>
  <si>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</si>
  <si>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</si>
  <si>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</si>
  <si>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</si>
  <si>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</si>
  <si>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</si>
  <si>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</si>
  <si>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</si>
  <si>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</si>
  <si>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</si>
  <si>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</si>
  <si>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</si>
  <si>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</si>
  <si>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</si>
  <si>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</si>
  <si>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</si>
  <si>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</si>
  <si>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</si>
  <si>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</si>
  <si>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</si>
  <si>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</si>
  <si>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</si>
  <si>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</si>
  <si>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</si>
  <si>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</si>
  <si>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</si>
  <si>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</si>
  <si>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</si>
  <si>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</si>
  <si>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</si>
  <si>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</si>
  <si>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</si>
  <si>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</si>
  <si>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</si>
  <si>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</si>
  <si>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</si>
  <si>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</si>
  <si>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</si>
  <si>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</si>
  <si>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</si>
  <si>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</si>
  <si>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</si>
  <si>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</si>
  <si>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</si>
  <si>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</si>
  <si>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</si>
  <si>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</si>
  <si>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</si>
  <si>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</si>
  <si>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</si>
  <si>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</si>
  <si>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</si>
  <si>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</si>
  <si>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</si>
  <si>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</si>
  <si>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</si>
  <si>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</si>
  <si>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</si>
  <si>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</si>
  <si>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</si>
  <si>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</si>
  <si>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</si>
  <si>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</si>
  <si>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</si>
  <si>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</si>
  <si>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</si>
  <si>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</si>
  <si>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</si>
  <si>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</si>
  <si>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</si>
  <si>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</si>
  <si>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</si>
  <si>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</si>
  <si>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</si>
  <si>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</si>
  <si>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</si>
  <si>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</si>
  <si>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</si>
  <si>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</si>
  <si>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</si>
  <si>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</si>
  <si>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</si>
  <si>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</si>
  <si>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</si>
  <si>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</si>
  <si>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</si>
  <si>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</si>
  <si>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</si>
  <si>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</si>
  <si>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</si>
  <si>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</si>
  <si>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</si>
  <si>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</si>
  <si>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</si>
  <si>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</si>
  <si>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</si>
  <si>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</si>
  <si>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</si>
  <si>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</si>
  <si>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</si>
  <si>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</si>
  <si>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</si>
  <si>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</si>
  <si>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</si>
  <si>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</si>
  <si>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</si>
  <si>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</si>
  <si>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</si>
  <si>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</si>
  <si>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</si>
  <si>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</si>
  <si>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</si>
  <si>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</si>
  <si>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</si>
  <si>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</si>
  <si>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</si>
  <si>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</si>
  <si>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</si>
  <si>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</si>
  <si>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</si>
  <si>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</si>
  <si>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</si>
  <si>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</si>
  <si>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</si>
  <si>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</si>
  <si>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</si>
  <si>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</si>
  <si>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</si>
  <si>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</si>
  <si>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</si>
  <si>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</si>
  <si>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</si>
  <si>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</si>
  <si>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</si>
  <si>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</si>
  <si>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</si>
  <si>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</si>
  <si>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</si>
  <si>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</si>
  <si>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</si>
  <si>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</si>
  <si>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</si>
  <si>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</si>
  <si>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</si>
  <si>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</si>
  <si>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</si>
  <si>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</si>
  <si>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</si>
  <si>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</si>
  <si>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</si>
  <si>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</si>
  <si>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</si>
  <si>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</si>
  <si>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</si>
  <si>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</si>
  <si>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</si>
  <si>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</si>
  <si>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</si>
  <si>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</si>
  <si>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</si>
  <si>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</si>
  <si>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</si>
  <si>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</si>
  <si>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</si>
  <si>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</si>
  <si>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</si>
  <si>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</si>
  <si>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</si>
  <si>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</si>
  <si>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</si>
  <si>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</si>
  <si>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</si>
  <si>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</si>
  <si>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</si>
  <si>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</si>
  <si>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</si>
  <si>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</si>
  <si>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</si>
  <si>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</si>
  <si>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</si>
  <si>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</si>
  <si>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</si>
  <si>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</si>
  <si>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</si>
  <si>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</si>
  <si>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</si>
  <si>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</si>
  <si>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</si>
  <si>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</si>
  <si>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</si>
  <si>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</si>
  <si>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</si>
  <si>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</si>
  <si>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</si>
  <si>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</si>
  <si>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</si>
  <si>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</si>
  <si>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</si>
  <si>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</si>
  <si>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</si>
  <si>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</si>
  <si>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</si>
  <si>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</si>
  <si>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</si>
  <si>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</si>
  <si>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</si>
  <si>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</si>
  <si>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</si>
  <si>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</si>
  <si>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</si>
  <si>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</si>
  <si>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</si>
  <si>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</si>
  <si>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</si>
  <si>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</si>
  <si>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</si>
  <si>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</si>
  <si>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</si>
  <si>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</si>
  <si>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</si>
  <si>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</si>
  <si>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</si>
  <si>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</si>
  <si>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</si>
  <si>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</si>
  <si>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</si>
  <si>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</si>
  <si>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</si>
  <si>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</si>
  <si>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</si>
  <si>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</si>
  <si>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</si>
  <si>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</si>
  <si>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</si>
  <si>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</si>
  <si>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</si>
  <si>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</si>
  <si>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</si>
  <si>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</si>
  <si>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</si>
  <si>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</si>
  <si>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</si>
  <si>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</si>
  <si>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</si>
  <si>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</si>
  <si>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</si>
  <si>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</si>
  <si>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</si>
  <si>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</si>
  <si>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</si>
  <si>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</si>
  <si>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</si>
  <si>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</si>
  <si>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</si>
  <si>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</si>
  <si>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</si>
  <si>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</si>
  <si>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</si>
  <si>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</si>
  <si>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</si>
  <si>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</si>
  <si>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</si>
  <si>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</si>
  <si>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</si>
  <si>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</si>
  <si>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</si>
  <si>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</si>
  <si>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</si>
  <si>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</si>
  <si>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</si>
  <si>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</si>
  <si>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</si>
  <si>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</si>
  <si>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</si>
  <si>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</si>
  <si>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</si>
  <si>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</si>
  <si>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</si>
  <si>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</si>
  <si>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</si>
  <si>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</si>
  <si>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</si>
  <si>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</si>
  <si>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</si>
  <si>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</si>
  <si>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</si>
  <si>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</si>
  <si>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</si>
  <si>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</si>
  <si>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</si>
  <si>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</si>
  <si>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</si>
  <si>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</si>
  <si>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</si>
  <si>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</si>
  <si>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</si>
  <si>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</si>
  <si>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</si>
  <si>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</si>
  <si>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</si>
  <si>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</si>
  <si>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</si>
  <si>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</si>
  <si>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</si>
  <si>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</si>
  <si>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</si>
  <si>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</si>
  <si>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</si>
  <si>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</si>
  <si>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</si>
  <si>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</si>
  <si>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</si>
  <si>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</si>
  <si>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</si>
  <si>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</si>
  <si>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</si>
  <si>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</si>
  <si>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</si>
  <si>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</si>
  <si>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</si>
  <si>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</si>
  <si>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</si>
  <si>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</si>
  <si>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</si>
  <si>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</si>
  <si>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</si>
  <si>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</si>
  <si>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</si>
  <si>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</si>
  <si>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</si>
  <si>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</si>
  <si>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</si>
  <si>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</si>
  <si>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</si>
  <si>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</si>
  <si>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</si>
  <si>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</si>
  <si>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</si>
  <si>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</si>
  <si>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</si>
  <si>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</si>
  <si>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</si>
  <si>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</si>
  <si>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</si>
  <si>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</si>
  <si>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</si>
  <si>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</si>
  <si>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</si>
  <si>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</si>
  <si>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</si>
  <si>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</si>
  <si>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</si>
  <si>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</si>
  <si>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</si>
  <si>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</si>
  <si>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</si>
  <si>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</si>
  <si>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</si>
  <si>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</si>
  <si>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</si>
  <si>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</si>
  <si>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</si>
  <si>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</si>
  <si>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</si>
  <si>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</si>
  <si>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</si>
  <si>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</si>
  <si>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</si>
  <si>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</si>
  <si>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</si>
  <si>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</si>
  <si>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</si>
  <si>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</si>
  <si>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</si>
  <si>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</si>
  <si>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</si>
  <si>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</si>
  <si>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</si>
  <si>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</si>
  <si>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</si>
  <si>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</si>
  <si>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</si>
  <si>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</si>
  <si>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</si>
  <si>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</si>
  <si>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</si>
  <si>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</si>
  <si>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</si>
  <si>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</si>
  <si>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</si>
  <si>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</si>
  <si>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</si>
  <si>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</si>
  <si>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</si>
  <si>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</si>
  <si>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</si>
  <si>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</si>
  <si>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</si>
  <si>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</si>
  <si>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</si>
  <si>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</si>
  <si>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</si>
  <si>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</si>
  <si>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</si>
  <si>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</si>
  <si>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</si>
  <si>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</si>
  <si>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</si>
  <si>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</si>
  <si>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</si>
  <si>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</si>
  <si>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</si>
  <si>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</si>
  <si>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</si>
  <si>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</si>
  <si>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</si>
  <si>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</si>
  <si>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</si>
  <si>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</si>
  <si>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</si>
  <si>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</si>
  <si>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</si>
  <si>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</si>
  <si>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</si>
  <si>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</si>
  <si>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</si>
  <si>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</si>
  <si>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</si>
  <si>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</si>
  <si>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</si>
  <si>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</si>
  <si>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</si>
  <si>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</si>
  <si>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</si>
  <si>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</si>
  <si>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</si>
  <si>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</si>
  <si>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</si>
  <si>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</si>
  <si>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</si>
  <si>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</si>
  <si>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</si>
  <si>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</si>
  <si>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</si>
  <si>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</si>
  <si>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</si>
  <si>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</si>
  <si>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</si>
  <si>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</si>
  <si>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</si>
  <si>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</si>
  <si>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</si>
  <si>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</si>
  <si>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</si>
  <si>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</si>
  <si>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</si>
  <si>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</si>
  <si>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</si>
  <si>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</si>
  <si>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</si>
  <si>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</si>
  <si>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</si>
  <si>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</si>
  <si>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</si>
  <si>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</si>
  <si>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</si>
  <si>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</si>
  <si>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</si>
  <si>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</si>
  <si>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</si>
  <si>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</si>
  <si>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</si>
  <si>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</si>
  <si>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</si>
  <si>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</si>
  <si>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</si>
  <si>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</si>
  <si>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</si>
  <si>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</si>
  <si>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</si>
  <si>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</si>
  <si>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</si>
  <si>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</si>
  <si>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</si>
  <si>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</si>
  <si>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</si>
  <si>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</si>
  <si>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</si>
  <si>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</si>
  <si>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</si>
  <si>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</si>
  <si>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</si>
  <si>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</si>
  <si>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</si>
  <si>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</si>
  <si>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</si>
  <si>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</si>
  <si>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</si>
  <si>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</si>
  <si>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</si>
  <si>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</si>
  <si>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</si>
  <si>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</si>
  <si>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</si>
  <si>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</si>
  <si>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</si>
  <si>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</si>
  <si>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</si>
  <si>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</si>
  <si>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</si>
  <si>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</si>
  <si>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</si>
  <si>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</si>
  <si>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</si>
  <si>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</si>
  <si>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</si>
  <si>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</si>
  <si>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</si>
  <si>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</si>
  <si>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</si>
  <si>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</si>
  <si>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</si>
  <si>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</si>
  <si>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</si>
  <si>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</si>
  <si>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</si>
  <si>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</si>
  <si>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</si>
  <si>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</si>
  <si>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</si>
  <si>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</si>
  <si>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</si>
  <si>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</si>
  <si>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</si>
  <si>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</si>
  <si>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</si>
  <si>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</si>
  <si>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</si>
  <si>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</si>
  <si>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</si>
  <si>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</si>
  <si>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</si>
  <si>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</si>
  <si>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</si>
  <si>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</si>
  <si>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</si>
  <si>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</si>
  <si>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</si>
  <si>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</si>
  <si>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</si>
  <si>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</si>
  <si>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</si>
  <si>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</si>
  <si>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</si>
  <si>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</si>
  <si>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</si>
  <si>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</si>
  <si>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</si>
  <si>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</si>
  <si>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</si>
  <si>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</si>
  <si>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</si>
  <si>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</si>
  <si>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</si>
  <si>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</si>
  <si>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</si>
  <si>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</si>
  <si>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</si>
  <si>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</si>
  <si>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</si>
  <si>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</si>
  <si>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</si>
  <si>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</si>
  <si>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</si>
  <si>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</si>
  <si>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</si>
  <si>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</si>
  <si>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</si>
  <si>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</si>
  <si>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</si>
  <si>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</si>
  <si>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</si>
  <si>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</si>
  <si>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</si>
  <si>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</si>
  <si>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</si>
  <si>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</si>
  <si>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</si>
  <si>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</si>
  <si>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</si>
  <si>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</si>
  <si>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</si>
  <si>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</si>
  <si>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</si>
  <si>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</si>
  <si>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</si>
  <si>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</si>
  <si>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</si>
  <si>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</si>
  <si>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</si>
  <si>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</si>
  <si>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</si>
  <si>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</si>
  <si>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</si>
  <si>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</si>
  <si>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</si>
  <si>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</si>
  <si>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</si>
  <si>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</si>
  <si>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</si>
  <si>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</si>
  <si>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</si>
  <si>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</si>
  <si>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</si>
  <si>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</si>
  <si>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</si>
  <si>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</si>
  <si>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</si>
  <si>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</si>
  <si>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</si>
  <si>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</si>
  <si>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</si>
  <si>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</si>
  <si>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</si>
  <si>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</si>
  <si>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</si>
  <si>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</si>
  <si>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</si>
  <si>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</si>
  <si>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</si>
  <si>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</si>
  <si>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</si>
  <si>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</si>
  <si>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</si>
  <si>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</si>
  <si>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</si>
  <si>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</si>
  <si>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</si>
  <si>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</si>
  <si>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</si>
  <si>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</si>
  <si>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</si>
  <si>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</si>
  <si>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</si>
  <si>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</si>
  <si>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</si>
  <si>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</si>
  <si>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</si>
  <si>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</si>
  <si>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</si>
  <si>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</si>
  <si>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</si>
  <si>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</si>
  <si>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</si>
  <si>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</si>
  <si>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</si>
  <si>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</si>
  <si>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</si>
  <si>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</si>
  <si>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</si>
  <si>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</si>
  <si>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</si>
  <si>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</si>
  <si>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</si>
  <si>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</si>
  <si>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</si>
  <si>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</si>
  <si>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</si>
  <si>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</si>
  <si>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</si>
  <si>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</si>
  <si>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</si>
  <si>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</si>
  <si>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</si>
  <si>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</si>
  <si>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</si>
  <si>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</si>
  <si>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</si>
  <si>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</si>
  <si>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</si>
  <si>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</si>
  <si>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</si>
  <si>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</si>
  <si>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</si>
  <si>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</si>
  <si>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</si>
  <si>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</si>
  <si>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</si>
  <si>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</si>
  <si>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</si>
  <si>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</si>
  <si>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</si>
  <si>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</si>
  <si>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</si>
  <si>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</si>
  <si>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</si>
  <si>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</si>
  <si>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</si>
  <si>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</si>
  <si>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</si>
  <si>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</si>
  <si>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</si>
  <si>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</si>
  <si>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</si>
  <si>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</si>
  <si>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</si>
  <si>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</si>
  <si>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</si>
  <si>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</si>
  <si>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</si>
  <si>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</si>
  <si>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</si>
  <si>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</si>
  <si>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</si>
  <si>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</si>
  <si>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</si>
  <si>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</si>
  <si>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</si>
  <si>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</si>
  <si>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</si>
  <si>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</si>
  <si>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</si>
  <si>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</si>
  <si>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</si>
  <si>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</si>
  <si>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</si>
  <si>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</si>
  <si>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</si>
  <si>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</si>
  <si>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</si>
  <si>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</si>
  <si>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</si>
  <si>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</si>
  <si>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</si>
  <si>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</si>
  <si>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</si>
  <si>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</si>
  <si>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</si>
  <si>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</si>
  <si>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</si>
  <si>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</si>
  <si>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</si>
  <si>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</si>
  <si>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</si>
  <si>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</si>
  <si>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</si>
  <si>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</si>
  <si>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</si>
  <si>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</si>
  <si>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</si>
  <si>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</si>
  <si>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</si>
  <si>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</si>
  <si>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</si>
  <si>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</si>
  <si>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</si>
  <si>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</si>
  <si>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</si>
  <si>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</si>
  <si>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</si>
  <si>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</si>
  <si>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</si>
  <si>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</si>
  <si>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</si>
  <si>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</si>
  <si>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</si>
  <si>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</si>
  <si>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</si>
  <si>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</si>
  <si>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</si>
  <si>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</si>
  <si>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</si>
  <si>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</si>
  <si>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</si>
  <si>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</si>
  <si>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</si>
  <si>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</si>
  <si>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</si>
  <si>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</si>
  <si>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</si>
  <si>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</si>
  <si>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</si>
  <si>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</si>
  <si>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</si>
  <si>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</si>
  <si>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</si>
  <si>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</si>
  <si>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</si>
  <si>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</si>
  <si>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</si>
  <si>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</si>
  <si>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</si>
  <si>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</si>
  <si>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</si>
  <si>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</si>
  <si>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</si>
  <si>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</si>
  <si>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</si>
  <si>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</si>
  <si>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</si>
  <si>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</si>
  <si>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</si>
  <si>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</si>
  <si>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</si>
  <si>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</si>
  <si>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</si>
  <si>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</si>
  <si>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</si>
  <si>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</si>
  <si>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</si>
  <si>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</si>
  <si>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</si>
  <si>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</si>
  <si>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</si>
  <si>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</si>
  <si>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</si>
  <si>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</si>
  <si>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</si>
  <si>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</si>
  <si>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</si>
  <si>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</si>
  <si>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</si>
  <si>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</si>
  <si>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</si>
  <si>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</si>
  <si>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</si>
  <si>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</si>
  <si>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</si>
  <si>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</si>
  <si>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</si>
  <si>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</si>
  <si>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</si>
  <si>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</si>
  <si>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</si>
  <si>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</si>
  <si>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</si>
  <si>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</si>
  <si>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</si>
  <si>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</si>
  <si>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</si>
  <si>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</si>
  <si>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</si>
  <si>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</si>
  <si>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</si>
  <si>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</si>
  <si>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</si>
  <si>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</si>
  <si>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</si>
  <si>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</si>
  <si>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</si>
  <si>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</si>
  <si>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</si>
  <si>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</si>
  <si>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</si>
  <si>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</si>
  <si>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</si>
  <si>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</si>
  <si>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</si>
  <si>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</si>
  <si>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</si>
  <si>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</si>
  <si>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</si>
  <si>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</si>
  <si>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</si>
  <si>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</si>
  <si>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</si>
  <si>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</si>
  <si>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</si>
  <si>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</si>
  <si>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</si>
  <si>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</si>
  <si>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</si>
  <si>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</si>
  <si>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</si>
  <si>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</si>
  <si>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</si>
  <si>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</si>
  <si>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</si>
  <si>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</si>
  <si>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</si>
  <si>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</si>
  <si>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</si>
  <si>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</si>
  <si>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</si>
  <si>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</si>
  <si>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</si>
  <si>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</si>
  <si>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</si>
  <si>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</si>
  <si>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</si>
  <si>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</si>
  <si>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</si>
  <si>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</si>
  <si>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</si>
  <si>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</si>
  <si>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</si>
  <si>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</si>
  <si>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</si>
  <si>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</si>
  <si>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</si>
  <si>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</si>
  <si>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</si>
  <si>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</si>
  <si>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</si>
  <si>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</si>
  <si>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</si>
  <si>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</si>
  <si>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</si>
  <si>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</si>
  <si>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</si>
  <si>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</si>
  <si>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</si>
  <si>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</si>
  <si>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</si>
  <si>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</si>
  <si>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</si>
  <si>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</si>
  <si>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</si>
  <si>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</si>
  <si>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</si>
  <si>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</si>
  <si>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</si>
  <si>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</si>
  <si>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</si>
  <si>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</si>
  <si>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</si>
  <si>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</si>
  <si>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</si>
  <si>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</si>
  <si>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</si>
  <si>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</si>
  <si>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</si>
  <si>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</si>
  <si>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</si>
  <si>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</si>
  <si>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</si>
  <si>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</si>
  <si>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</si>
  <si>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</si>
  <si>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</si>
  <si>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</si>
  <si>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</si>
  <si>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</si>
  <si>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</si>
  <si>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</si>
  <si>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</si>
  <si>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</si>
  <si>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</si>
  <si>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</si>
  <si>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</si>
  <si>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</si>
  <si>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</si>
  <si>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</si>
  <si>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</si>
  <si>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</si>
  <si>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</si>
  <si>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</si>
  <si>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</si>
  <si>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</si>
  <si>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</si>
  <si>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</si>
  <si>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</si>
  <si>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</si>
  <si>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</si>
  <si>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</si>
  <si>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</si>
  <si>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</si>
  <si>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</si>
  <si>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</si>
  <si>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</si>
  <si>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</si>
  <si>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</si>
  <si>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</si>
  <si>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</si>
  <si>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</si>
  <si>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</si>
  <si>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</si>
  <si>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</si>
  <si>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</si>
  <si>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</si>
  <si>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</si>
  <si>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</si>
  <si>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</si>
  <si>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</si>
  <si>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</si>
  <si>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</si>
  <si>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</si>
  <si>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</si>
  <si>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</si>
  <si>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</si>
  <si>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</si>
  <si>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</si>
  <si>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</si>
  <si>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</si>
  <si>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</si>
  <si>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</si>
  <si>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</si>
  <si>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</si>
  <si>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</si>
  <si>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</si>
  <si>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</si>
  <si>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</si>
  <si>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</si>
  <si>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</si>
  <si>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</si>
  <si>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</si>
  <si>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</si>
  <si>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</si>
  <si>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</si>
  <si>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</si>
  <si>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</si>
  <si>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</si>
  <si>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</si>
  <si>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</si>
  <si>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</si>
  <si>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</si>
  <si>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</si>
  <si>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</si>
  <si>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</si>
  <si>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</si>
  <si>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</si>
  <si>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</si>
  <si>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</si>
  <si>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</si>
  <si>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</si>
  <si>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</si>
  <si>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</si>
  <si>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</si>
  <si>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</si>
  <si>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</si>
  <si>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</si>
  <si>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</si>
  <si>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</si>
  <si>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</si>
  <si>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</si>
  <si>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</si>
  <si>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</si>
  <si>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</si>
  <si>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</si>
  <si>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</si>
  <si>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</si>
  <si>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</si>
  <si>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</si>
  <si>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</si>
  <si>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</si>
  <si>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</si>
  <si>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</si>
  <si>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</si>
  <si>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</si>
  <si>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</si>
  <si>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</si>
  <si>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</si>
  <si>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</si>
  <si>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</si>
  <si>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</si>
  <si>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</si>
  <si>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</si>
  <si>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</si>
  <si>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</si>
  <si>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</si>
  <si>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</si>
  <si>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</si>
  <si>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</si>
  <si>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</si>
  <si>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</si>
  <si>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</si>
  <si>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</si>
  <si>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</si>
  <si>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</si>
  <si>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</si>
  <si>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</si>
  <si>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</si>
  <si>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</si>
  <si>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</si>
  <si>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</si>
  <si>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</si>
  <si>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</si>
  <si>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</si>
  <si>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</si>
  <si>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</si>
  <si>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</si>
  <si>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</si>
  <si>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</si>
  <si>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</si>
  <si>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</si>
  <si>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</si>
  <si>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</si>
  <si>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</si>
  <si>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</si>
  <si>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</si>
  <si>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</si>
  <si>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</si>
  <si>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</si>
  <si>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</si>
  <si>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</si>
  <si>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</si>
  <si>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</si>
  <si>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</si>
  <si>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</si>
  <si>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</si>
  <si>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</si>
  <si>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</si>
  <si>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</si>
  <si>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</si>
  <si>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</si>
  <si>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</si>
  <si>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</si>
  <si>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</si>
  <si>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</si>
  <si>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</si>
  <si>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</si>
  <si>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</si>
  <si>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</si>
  <si>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</si>
  <si>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</si>
  <si>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</si>
  <si>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</si>
  <si>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</si>
  <si>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</si>
  <si>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</si>
  <si>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</si>
  <si>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</si>
  <si>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</si>
  <si>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</si>
  <si>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</si>
  <si>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</si>
  <si>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</si>
  <si>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</si>
  <si>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</si>
  <si>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</si>
  <si>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</si>
  <si>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</si>
  <si>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</si>
  <si>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</si>
  <si>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</si>
  <si>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</si>
  <si>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</si>
  <si>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</si>
  <si>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</si>
  <si>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</si>
  <si>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</si>
  <si>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</si>
  <si>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</si>
  <si>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</si>
  <si>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</si>
  <si>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</si>
  <si>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</si>
  <si>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</si>
  <si>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</si>
  <si>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</si>
  <si>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</si>
  <si>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</si>
  <si>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</si>
  <si>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</si>
  <si>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</si>
  <si>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</si>
  <si>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</si>
  <si>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</si>
  <si>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</si>
  <si>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</si>
  <si>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</si>
  <si>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</si>
  <si>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</si>
  <si>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</si>
  <si>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</si>
  <si>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</si>
  <si>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</si>
  <si>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</si>
  <si>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</si>
  <si>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</si>
  <si>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</si>
  <si>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</si>
  <si>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</si>
  <si>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</si>
  <si>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</si>
  <si>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</si>
  <si>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</si>
  <si>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</si>
  <si>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</si>
  <si>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</si>
  <si>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</si>
  <si>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</si>
  <si>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</si>
  <si>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</si>
  <si>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</si>
  <si>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</si>
  <si>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</si>
  <si>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</si>
  <si>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</si>
  <si>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</si>
  <si>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</si>
  <si>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</si>
  <si>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</si>
  <si>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</si>
  <si>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</si>
  <si>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</si>
  <si>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</si>
  <si>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</si>
  <si>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</si>
  <si>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</si>
  <si>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</si>
  <si>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</si>
  <si>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</si>
  <si>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</si>
  <si>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</si>
  <si>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</si>
  <si>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</si>
  <si>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</si>
  <si>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</si>
  <si>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</si>
  <si>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</si>
  <si>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</si>
  <si>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</si>
  <si>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</si>
  <si>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</si>
  <si>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</si>
  <si>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</si>
  <si>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</si>
  <si>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</si>
  <si>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</si>
  <si>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</si>
  <si>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</si>
  <si>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</si>
  <si>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</si>
  <si>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</si>
  <si>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</si>
  <si>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</si>
  <si>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</si>
  <si>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</si>
  <si>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</si>
  <si>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</si>
  <si>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</si>
  <si>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</si>
  <si>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</si>
  <si>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</si>
  <si>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</si>
  <si>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</si>
  <si>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</si>
  <si>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</si>
  <si>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</si>
  <si>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</si>
  <si>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</si>
  <si>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</si>
  <si>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</si>
  <si>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</si>
  <si>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</si>
  <si>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</si>
  <si>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</si>
  <si>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</si>
  <si>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</si>
  <si>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</si>
  <si>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</si>
  <si>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</si>
  <si>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</si>
  <si>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</si>
  <si>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</si>
  <si>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</si>
  <si>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</si>
  <si>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</si>
  <si>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</si>
  <si>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</si>
  <si>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</si>
  <si>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</si>
  <si>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</si>
  <si>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</si>
  <si>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</si>
  <si>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</si>
  <si>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</si>
  <si>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</si>
  <si>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</si>
  <si>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</si>
  <si>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</si>
  <si>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</si>
  <si>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</si>
  <si>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</si>
  <si>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</si>
  <si>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</si>
  <si>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</si>
  <si>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</si>
  <si>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</si>
  <si>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</si>
  <si>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</si>
  <si>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</si>
  <si>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</si>
  <si>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</si>
  <si>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</si>
  <si>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</si>
  <si>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</si>
  <si>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</si>
  <si>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</si>
  <si>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</si>
  <si>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</si>
  <si>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</si>
  <si>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</si>
  <si>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</si>
  <si>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</si>
  <si>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</si>
  <si>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</si>
  <si>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</si>
  <si>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</si>
  <si>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</si>
  <si>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</si>
  <si>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</si>
  <si>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</si>
  <si>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</si>
  <si>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</si>
  <si>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</si>
  <si>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</si>
  <si>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</si>
  <si>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</si>
  <si>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</si>
  <si>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</si>
  <si>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</si>
  <si>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</si>
  <si>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</si>
  <si>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</si>
  <si>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</si>
  <si>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</si>
  <si>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</si>
  <si>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</si>
  <si>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</si>
  <si>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</si>
  <si>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</si>
  <si>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</si>
  <si>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</si>
  <si>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</si>
  <si>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</si>
  <si>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</si>
  <si>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</si>
  <si>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</si>
  <si>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</si>
  <si>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</si>
  <si>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</si>
  <si>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</si>
  <si>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</si>
  <si>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</si>
  <si>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</si>
  <si>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</si>
  <si>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</si>
  <si>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</si>
  <si>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</si>
  <si>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</si>
  <si>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</si>
  <si>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</si>
  <si>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</si>
  <si>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</si>
  <si>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</si>
  <si>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</si>
  <si>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</si>
  <si>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</si>
  <si>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</si>
  <si>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</si>
  <si>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</si>
  <si>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</si>
  <si>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</si>
  <si>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</si>
  <si>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</si>
  <si>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</si>
  <si>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</si>
  <si>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</si>
  <si>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</si>
  <si>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</si>
  <si>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</si>
  <si>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</si>
  <si>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</si>
  <si>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</si>
  <si>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</si>
  <si>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</si>
  <si>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</si>
  <si>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</si>
  <si>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</si>
  <si>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</si>
  <si>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</si>
  <si>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</si>
  <si>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</si>
  <si>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</si>
  <si>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</si>
  <si>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</si>
  <si>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</si>
  <si>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</si>
  <si>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</si>
  <si>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</si>
  <si>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</si>
  <si>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</si>
  <si>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</si>
  <si>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</si>
  <si>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</si>
  <si>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</si>
  <si>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</si>
  <si>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</si>
  <si>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</si>
  <si>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</si>
  <si>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</si>
  <si>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</si>
  <si>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</si>
  <si>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</si>
  <si>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</si>
  <si>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</si>
  <si>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</si>
  <si>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</si>
  <si>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</si>
  <si>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</si>
  <si>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</si>
  <si>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</si>
  <si>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</si>
  <si>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</si>
  <si>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</si>
  <si>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</si>
  <si>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</si>
  <si>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</si>
  <si>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</si>
  <si>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</si>
  <si>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</si>
  <si>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</si>
  <si>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</si>
  <si>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</si>
  <si>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</si>
  <si>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</si>
  <si>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</si>
  <si>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</si>
  <si>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</si>
  <si>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</si>
  <si>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</si>
  <si>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</si>
  <si>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</si>
  <si>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</si>
  <si>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</si>
  <si>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</si>
  <si>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</si>
  <si>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</si>
  <si>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</si>
  <si>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</si>
  <si>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</si>
  <si>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</si>
  <si>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</si>
  <si>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</si>
  <si>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</si>
  <si>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</si>
  <si>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</si>
  <si>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</si>
  <si>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</si>
  <si>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</si>
  <si>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</si>
  <si>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</si>
  <si>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</si>
  <si>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</si>
  <si>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</si>
  <si>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</si>
  <si>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</si>
  <si>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</si>
  <si>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</si>
  <si>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</si>
  <si>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</si>
  <si>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</si>
  <si>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</si>
  <si>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</si>
  <si>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</si>
  <si>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</si>
  <si>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</si>
  <si>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</si>
  <si>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</si>
  <si>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</si>
  <si>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</si>
  <si>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</si>
  <si>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</si>
  <si>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</si>
  <si>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</si>
  <si>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</si>
  <si>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</si>
  <si>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</si>
  <si>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</si>
  <si>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</si>
  <si>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</si>
  <si>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</si>
  <si>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</si>
  <si>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</si>
  <si>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</si>
  <si>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</si>
  <si>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</si>
  <si>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</si>
  <si>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</si>
  <si>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</si>
  <si>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</si>
  <si>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</si>
  <si>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</si>
  <si>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</si>
  <si>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</si>
  <si>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</si>
  <si>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</si>
  <si>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</si>
  <si>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</si>
  <si>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</si>
  <si>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</si>
  <si>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</si>
  <si>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</si>
  <si>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</si>
  <si>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</si>
  <si>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</si>
  <si>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</si>
  <si>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</si>
  <si>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</si>
  <si>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</si>
  <si>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</si>
  <si>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</si>
  <si>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</si>
  <si>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</si>
  <si>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</si>
  <si>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</si>
  <si>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</si>
  <si>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</si>
  <si>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</si>
  <si>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</si>
  <si>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</si>
  <si>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</si>
  <si>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</si>
  <si>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</si>
  <si>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</si>
  <si>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</si>
  <si>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</si>
  <si>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</si>
  <si>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</si>
  <si>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</si>
  <si>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</si>
  <si>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</si>
  <si>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</si>
  <si>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</si>
  <si>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</si>
  <si>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</si>
  <si>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</si>
  <si>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</si>
  <si>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</si>
  <si>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</si>
  <si>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</si>
  <si>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</si>
  <si>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</si>
  <si>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</si>
  <si>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</si>
  <si>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</si>
  <si>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</si>
  <si>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</si>
  <si>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</si>
  <si>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</si>
  <si>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</si>
  <si>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</si>
  <si>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</si>
  <si>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</si>
  <si>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</si>
  <si>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</si>
  <si>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</si>
  <si>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</si>
  <si>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</si>
  <si>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</si>
  <si>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</si>
  <si>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</si>
  <si>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</si>
  <si>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</si>
  <si>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</si>
  <si>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</si>
  <si>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</si>
  <si>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</si>
  <si>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</si>
  <si>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</si>
  <si>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</si>
  <si>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</si>
  <si>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</si>
  <si>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</si>
  <si>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</si>
  <si>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</si>
  <si>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</si>
  <si>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</si>
  <si>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</si>
  <si>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</si>
  <si>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</si>
  <si>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</si>
  <si>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</si>
  <si>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</si>
  <si>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</si>
  <si>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</si>
  <si>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</si>
  <si>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</si>
  <si>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</si>
  <si>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</si>
  <si>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</si>
  <si>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</si>
  <si>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</si>
  <si>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</si>
  <si>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</si>
  <si>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</si>
  <si>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</si>
  <si>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</si>
  <si>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</si>
  <si>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</si>
  <si>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</si>
  <si>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</si>
  <si>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</si>
  <si>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</si>
  <si>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</si>
  <si>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</si>
  <si>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</si>
  <si>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</si>
  <si>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</si>
  <si>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</si>
  <si>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</si>
  <si>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</si>
  <si>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</si>
  <si>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</si>
  <si>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</si>
  <si>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</si>
  <si>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</si>
  <si>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</si>
  <si>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</si>
  <si>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</si>
  <si>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</si>
  <si>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</si>
  <si>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</si>
  <si>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</si>
  <si>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</si>
  <si>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</si>
  <si>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</si>
  <si>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</si>
  <si>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</si>
  <si>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</si>
  <si>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</si>
  <si>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</si>
  <si>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</si>
  <si>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</si>
  <si>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</si>
  <si>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</si>
  <si>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</si>
  <si>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</si>
  <si>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</si>
  <si>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</si>
  <si>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</si>
  <si>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</si>
  <si>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</si>
  <si>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</si>
  <si>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</si>
  <si>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</si>
  <si>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</si>
  <si>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</si>
  <si>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</si>
  <si>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</si>
  <si>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</si>
  <si>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</si>
  <si>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</si>
  <si>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</si>
  <si>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</si>
  <si>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</si>
  <si>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</si>
  <si>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</si>
  <si>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</si>
  <si>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</si>
  <si>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</si>
  <si>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</si>
  <si>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</si>
  <si>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</si>
  <si>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</si>
  <si>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</si>
  <si>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</si>
  <si>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</si>
  <si>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</si>
  <si>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</si>
  <si>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</si>
  <si>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</si>
  <si>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</si>
  <si>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</si>
  <si>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</si>
  <si>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</si>
  <si>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</si>
  <si>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</si>
  <si>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</si>
  <si>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</si>
  <si>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</si>
  <si>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</si>
  <si>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</si>
  <si>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</si>
  <si>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</si>
  <si>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</si>
  <si>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</si>
  <si>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</si>
  <si>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</si>
  <si>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</si>
  <si>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</si>
  <si>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</si>
  <si>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</si>
  <si>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</si>
  <si>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</si>
  <si>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</si>
  <si>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</si>
  <si>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</si>
  <si>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</si>
  <si>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</si>
  <si>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</si>
  <si>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</si>
  <si>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</si>
  <si>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</si>
  <si>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</si>
  <si>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</si>
  <si>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</si>
  <si>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</si>
  <si>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</si>
  <si>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</si>
  <si>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</si>
  <si>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</si>
  <si>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</si>
  <si>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</si>
  <si>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</si>
  <si>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</si>
  <si>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</si>
  <si>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</si>
  <si>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</si>
  <si>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</si>
  <si>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</si>
  <si>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</si>
  <si>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</si>
  <si>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</si>
  <si>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</si>
  <si>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</si>
  <si>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</si>
  <si>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</si>
  <si>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</si>
  <si>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</si>
  <si>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</si>
  <si>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</si>
  <si>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</si>
  <si>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</si>
  <si>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</si>
  <si>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</si>
  <si>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</si>
  <si>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</si>
  <si>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</si>
  <si>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</si>
  <si>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</si>
  <si>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</si>
  <si>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</si>
  <si>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</si>
  <si>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</si>
  <si>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</si>
  <si>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</si>
  <si>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</si>
  <si>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</si>
  <si>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</si>
  <si>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</si>
  <si>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</si>
  <si>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</si>
  <si>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</si>
  <si>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</si>
  <si>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</si>
  <si>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</si>
  <si>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</si>
  <si>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</si>
  <si>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</si>
  <si>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</si>
  <si>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</si>
  <si>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</si>
  <si>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</si>
  <si>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</si>
  <si>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</si>
  <si>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</si>
  <si>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</si>
  <si>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</si>
  <si>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</si>
  <si>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</si>
  <si>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</si>
  <si>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</si>
  <si>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</si>
  <si>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</si>
  <si>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</si>
  <si>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</si>
  <si>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</si>
  <si>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</si>
  <si>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</si>
  <si>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</si>
  <si>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</si>
  <si>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</si>
  <si>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</si>
  <si>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</si>
  <si>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</si>
  <si>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</si>
  <si>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</si>
  <si>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</si>
  <si>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</si>
  <si>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</si>
  <si>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</si>
  <si>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</si>
  <si>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</si>
  <si>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</si>
  <si>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</si>
  <si>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</si>
  <si>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</si>
  <si>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</si>
  <si>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</si>
  <si>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</si>
  <si>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</si>
  <si>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</si>
  <si>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</si>
  <si>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</si>
  <si>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</si>
  <si>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</si>
  <si>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</si>
  <si>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</si>
  <si>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</si>
  <si>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</si>
  <si>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</si>
  <si>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</si>
  <si>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</si>
  <si>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</si>
  <si>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</si>
  <si>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</si>
  <si>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</si>
  <si>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</si>
  <si>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</si>
  <si>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</si>
  <si>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</si>
  <si>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</si>
  <si>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</si>
  <si>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</si>
  <si>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</si>
  <si>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</si>
  <si>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</si>
  <si>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</si>
  <si>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</si>
  <si>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</si>
  <si>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</si>
  <si>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</si>
  <si>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</si>
  <si>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</si>
  <si>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</si>
  <si>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</si>
  <si>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</si>
  <si>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</si>
  <si>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</si>
  <si>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</si>
  <si>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</si>
  <si>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</si>
  <si>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</si>
  <si>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</si>
  <si>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</si>
  <si>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</si>
  <si>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</si>
  <si>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</si>
  <si>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</si>
  <si>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</si>
  <si>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</si>
  <si>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</si>
  <si>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</si>
  <si>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</si>
  <si>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</si>
  <si>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</si>
  <si>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</si>
  <si>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</si>
  <si>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</si>
  <si>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</si>
  <si>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</si>
  <si>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</si>
  <si>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</si>
  <si>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</si>
  <si>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</si>
  <si>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</si>
  <si>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</si>
  <si>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</si>
  <si>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</si>
  <si>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</si>
  <si>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</si>
  <si>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</si>
  <si>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</si>
  <si>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</si>
  <si>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</si>
  <si>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</si>
  <si>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</si>
  <si>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</si>
  <si>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</si>
  <si>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</si>
  <si>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</si>
  <si>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</si>
  <si>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</si>
  <si>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</si>
  <si>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</si>
  <si>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</si>
  <si>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</si>
  <si>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</si>
  <si>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</si>
  <si>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</si>
  <si>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</si>
  <si>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</si>
  <si>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</si>
  <si>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</si>
  <si>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</si>
  <si>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</si>
  <si>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</si>
  <si>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</si>
  <si>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</si>
  <si>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</si>
  <si>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</si>
  <si>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</si>
  <si>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</si>
  <si>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</si>
  <si>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</si>
  <si>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</si>
  <si>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</si>
  <si>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</si>
  <si>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</si>
  <si>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</si>
  <si>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</si>
  <si>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</si>
  <si>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</si>
  <si>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</si>
  <si>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</si>
  <si>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</si>
  <si>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</si>
  <si>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</si>
  <si>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</si>
  <si>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</si>
  <si>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</si>
  <si>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</si>
  <si>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</si>
  <si>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</si>
  <si>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</si>
  <si>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</si>
  <si>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</si>
  <si>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</si>
  <si>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</si>
  <si>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</si>
  <si>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</si>
  <si>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</si>
  <si>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</si>
  <si>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</si>
  <si>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</si>
  <si>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</si>
  <si>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</si>
  <si>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</si>
  <si>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</si>
  <si>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</si>
  <si>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</si>
  <si>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</si>
  <si>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</si>
  <si>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</si>
  <si>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</si>
  <si>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</si>
  <si>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</si>
  <si>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</si>
  <si>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</si>
  <si>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</si>
  <si>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</si>
  <si>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</si>
  <si>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</si>
  <si>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</si>
  <si>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</si>
  <si>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</si>
  <si>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</si>
  <si>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</si>
  <si>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</si>
  <si>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</si>
  <si>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</si>
  <si>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</si>
  <si>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</si>
  <si>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</si>
  <si>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</si>
  <si>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</si>
  <si>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</si>
  <si>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</si>
  <si>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</si>
  <si>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</si>
  <si>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</si>
  <si>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</si>
  <si>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</si>
  <si>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</si>
  <si>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</si>
  <si>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</si>
  <si>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</si>
  <si>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</si>
  <si>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</si>
  <si>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</si>
  <si>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</si>
  <si>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</si>
  <si>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</si>
  <si>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</si>
  <si>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</si>
  <si>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</si>
  <si>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</si>
  <si>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</si>
  <si>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</si>
  <si>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</si>
  <si>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</si>
  <si>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</si>
  <si>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</si>
  <si>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</si>
  <si>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</si>
  <si>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</si>
  <si>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</si>
  <si>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</si>
  <si>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</si>
  <si>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</si>
  <si>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</si>
  <si>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</si>
  <si>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</si>
  <si>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</si>
  <si>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</si>
  <si>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</si>
  <si>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</si>
  <si>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</si>
  <si>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</si>
  <si>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</si>
  <si>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</si>
  <si>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</si>
  <si>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</si>
  <si>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</si>
  <si>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</si>
  <si>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</si>
  <si>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</si>
  <si>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</si>
  <si>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</si>
  <si>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</si>
  <si>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</si>
  <si>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</si>
  <si>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</si>
  <si>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</si>
  <si>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</si>
  <si>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</si>
  <si>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</si>
  <si>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</si>
  <si>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</si>
  <si>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</si>
  <si>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</si>
  <si>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</si>
  <si>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</si>
  <si>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</si>
  <si>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</si>
  <si>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</si>
  <si>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</si>
  <si>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</si>
  <si>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</si>
  <si>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</si>
  <si>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</si>
  <si>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</si>
  <si>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</si>
  <si>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</si>
  <si>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</si>
  <si>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</si>
  <si>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</si>
  <si>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</si>
  <si>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</si>
  <si>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</si>
  <si>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</si>
  <si>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</si>
  <si>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</si>
  <si>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</si>
  <si>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</si>
  <si>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</si>
  <si>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</si>
  <si>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</si>
  <si>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</si>
  <si>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</si>
  <si>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</si>
  <si>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</si>
  <si>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</si>
  <si>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</si>
  <si>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</si>
  <si>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</si>
  <si>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</si>
  <si>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</si>
  <si>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</si>
  <si>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</si>
  <si>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</si>
  <si>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</si>
  <si>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</si>
  <si>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</si>
  <si>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</si>
  <si>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</si>
  <si>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</si>
  <si>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</si>
  <si>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</si>
  <si>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</si>
  <si>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</si>
  <si>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</si>
  <si>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</si>
  <si>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</si>
  <si>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</si>
  <si>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</si>
  <si>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</si>
  <si>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</si>
  <si>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</si>
  <si>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</si>
  <si>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</si>
  <si>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</si>
  <si>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</si>
  <si>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</si>
  <si>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</si>
  <si>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</si>
  <si>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</si>
  <si>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</si>
  <si>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</si>
  <si>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</si>
  <si>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</si>
  <si>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</si>
  <si>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</si>
  <si>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</si>
  <si>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</si>
  <si>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</si>
  <si>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</si>
  <si>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</si>
  <si>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</si>
  <si>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</si>
  <si>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</si>
  <si>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</si>
  <si>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</si>
  <si>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</si>
  <si>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</si>
  <si>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</si>
  <si>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</si>
  <si>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</si>
  <si>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</si>
  <si>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</si>
  <si>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</si>
  <si>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</si>
  <si>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</si>
  <si>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</si>
  <si>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</si>
  <si>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</si>
  <si>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</si>
  <si>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</si>
  <si>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</si>
  <si>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</si>
  <si>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</si>
  <si>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</si>
  <si>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</si>
  <si>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</si>
  <si>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</si>
  <si>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</si>
  <si>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</si>
  <si>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</si>
  <si>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</si>
  <si>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</si>
  <si>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</si>
  <si>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</si>
  <si>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</si>
  <si>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</si>
  <si>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</si>
  <si>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</si>
  <si>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</si>
  <si>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</si>
  <si>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</si>
  <si>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</si>
  <si>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</si>
  <si>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</si>
  <si>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</si>
  <si>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</si>
  <si>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</si>
  <si>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</si>
  <si>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</si>
  <si>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</si>
  <si>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</si>
  <si>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</si>
  <si>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</si>
  <si>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</si>
  <si>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</si>
  <si>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</si>
  <si>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</si>
  <si>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</si>
  <si>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</si>
  <si>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</si>
  <si>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</si>
  <si>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</si>
  <si>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</si>
  <si>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</si>
  <si>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</si>
  <si>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</si>
  <si>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</si>
  <si>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</si>
  <si>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</si>
  <si>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</si>
  <si>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</si>
  <si>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</si>
  <si>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</si>
  <si>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</si>
  <si>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</si>
  <si>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</si>
  <si>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</si>
  <si>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</si>
  <si>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</si>
  <si>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</si>
  <si>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</si>
  <si>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</si>
  <si>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</si>
  <si>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</si>
  <si>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</si>
  <si>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</si>
  <si>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</si>
  <si>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</si>
  <si>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</si>
  <si>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</si>
  <si>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</si>
  <si>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</si>
  <si>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</si>
  <si>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</si>
  <si>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</si>
  <si>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</si>
  <si>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</si>
  <si>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</si>
  <si>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</si>
  <si>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</si>
  <si>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</si>
  <si>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</si>
  <si>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</si>
  <si>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</si>
  <si>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</si>
  <si>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</si>
  <si>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</si>
  <si>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</si>
  <si>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</si>
  <si>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</si>
  <si>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</si>
  <si>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</si>
  <si>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</si>
  <si>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</si>
  <si>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</si>
  <si>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</si>
  <si>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</si>
  <si>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</si>
  <si>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</si>
  <si>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</si>
  <si>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</si>
  <si>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</si>
  <si>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</si>
  <si>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</si>
  <si>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</si>
  <si>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</si>
  <si>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</si>
  <si>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</si>
  <si>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</si>
  <si>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</si>
  <si>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</si>
  <si>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</si>
  <si>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</si>
  <si>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</si>
  <si>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</si>
  <si>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</si>
  <si>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</si>
  <si>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</si>
  <si>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</si>
  <si>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</si>
  <si>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</si>
  <si>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</si>
  <si>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</si>
  <si>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</si>
  <si>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</si>
  <si>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</si>
  <si>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</si>
  <si>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</si>
  <si>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</si>
  <si>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</si>
  <si>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</si>
  <si>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</si>
  <si>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</si>
  <si>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</si>
  <si>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</si>
  <si>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</si>
  <si>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</si>
  <si>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</si>
  <si>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</si>
  <si>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</si>
  <si>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</si>
  <si>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</si>
  <si>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</si>
  <si>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</si>
  <si>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</si>
  <si>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</si>
  <si>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</si>
  <si>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</si>
  <si>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</si>
  <si>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</si>
  <si>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</si>
  <si>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</si>
  <si>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</si>
  <si>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</si>
  <si>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</si>
  <si>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</si>
  <si>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</si>
  <si>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</si>
  <si>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</si>
  <si>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</si>
  <si>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</si>
  <si>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</si>
  <si>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</si>
  <si>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</si>
  <si>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</si>
  <si>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</si>
  <si>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</si>
  <si>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</si>
  <si>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</si>
  <si>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</si>
  <si>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</si>
  <si>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</si>
  <si>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</si>
  <si>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</si>
  <si>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</si>
  <si>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</si>
  <si>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</si>
  <si>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</si>
  <si>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</si>
  <si>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</si>
  <si>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</si>
  <si>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</si>
  <si>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</si>
  <si>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</si>
  <si>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</si>
  <si>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</si>
  <si>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</si>
  <si>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</si>
  <si>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</si>
  <si>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</si>
  <si>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</si>
  <si>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</si>
  <si>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</si>
  <si>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</si>
  <si>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</si>
  <si>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</si>
  <si>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</si>
  <si>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</si>
  <si>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</si>
  <si>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</si>
  <si>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</si>
  <si>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</si>
  <si>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</si>
  <si>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</si>
  <si>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</si>
  <si>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</si>
  <si>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</si>
  <si>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</si>
  <si>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</si>
  <si>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</si>
  <si>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</si>
  <si>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</si>
  <si>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</si>
  <si>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</si>
  <si>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</si>
  <si>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</si>
  <si>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</si>
  <si>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</si>
  <si>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</si>
  <si>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</si>
  <si>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</si>
  <si>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</si>
  <si>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</si>
  <si>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</si>
  <si>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</si>
  <si>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</si>
  <si>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</si>
  <si>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</si>
  <si>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</si>
  <si>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</si>
  <si>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</si>
  <si>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</si>
  <si>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</si>
  <si>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</si>
  <si>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</si>
  <si>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</si>
  <si>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</si>
  <si>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</si>
  <si>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</si>
  <si>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</si>
  <si>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</si>
  <si>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</si>
  <si>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</si>
  <si>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</si>
  <si>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</si>
  <si>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</si>
  <si>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</si>
  <si>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</si>
  <si>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</si>
  <si>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</si>
  <si>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</si>
  <si>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</si>
  <si>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</si>
  <si>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</si>
  <si>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</si>
  <si>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</si>
  <si>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</si>
  <si>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</si>
  <si>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</si>
  <si>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</si>
  <si>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</si>
  <si>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</si>
  <si>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</si>
  <si>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</si>
  <si>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</si>
  <si>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</si>
  <si>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</si>
  <si>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</si>
  <si>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</si>
  <si>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</si>
  <si>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</si>
  <si>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</si>
  <si>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</si>
  <si>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</si>
  <si>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</si>
  <si>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</si>
  <si>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</si>
  <si>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</si>
  <si>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</si>
  <si>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</si>
  <si>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</si>
  <si>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</si>
  <si>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</si>
  <si>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</si>
  <si>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</si>
  <si>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</si>
  <si>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</si>
  <si>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</si>
  <si>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</si>
  <si>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</si>
  <si>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</si>
  <si>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</si>
  <si>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</si>
  <si>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</si>
  <si>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</si>
  <si>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</si>
  <si>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</si>
  <si>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</si>
  <si>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</si>
  <si>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</si>
  <si>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</si>
  <si>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</si>
  <si>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</si>
  <si>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</si>
  <si>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</si>
  <si>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</si>
  <si>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</si>
  <si>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</si>
  <si>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</si>
  <si>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</si>
  <si>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</si>
  <si>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</si>
  <si>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</si>
  <si>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</si>
  <si>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</si>
  <si>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</si>
  <si>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</si>
  <si>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</si>
  <si>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</si>
  <si>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</si>
  <si>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</si>
  <si>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</si>
  <si>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</si>
  <si>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</si>
  <si>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</si>
  <si>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</si>
  <si>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</si>
  <si>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</si>
  <si>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</si>
  <si>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</si>
  <si>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</si>
  <si>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</si>
  <si>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</si>
  <si>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</si>
  <si>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</si>
  <si>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</si>
  <si>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</si>
  <si>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</si>
  <si>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</si>
  <si>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</si>
  <si>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</si>
  <si>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</si>
  <si>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</si>
  <si>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</si>
  <si>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</si>
  <si>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</si>
  <si>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</si>
  <si>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</si>
  <si>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</si>
  <si>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</si>
  <si>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</si>
  <si>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</si>
  <si>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</si>
  <si>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</si>
  <si>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</si>
  <si>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</si>
  <si>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</si>
  <si>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</si>
  <si>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</si>
  <si>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</si>
  <si>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</si>
  <si>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</si>
  <si>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</si>
  <si>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</si>
  <si>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</si>
  <si>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</si>
  <si>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</si>
  <si>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</si>
  <si>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</si>
  <si>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</si>
  <si>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</si>
  <si>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</si>
  <si>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</si>
  <si>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</si>
  <si>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</si>
  <si>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</si>
  <si>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</si>
  <si>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</si>
  <si>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</si>
  <si>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</si>
  <si>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</si>
  <si>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</si>
  <si>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</si>
  <si>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</si>
  <si>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</si>
  <si>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</si>
  <si>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</si>
  <si>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</si>
  <si>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</si>
  <si>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</si>
  <si>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</si>
  <si>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</si>
  <si>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</si>
  <si>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</si>
  <si>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</si>
  <si>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</si>
  <si>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</si>
  <si>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</si>
  <si>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</si>
  <si>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</si>
  <si>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</si>
  <si>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</si>
  <si>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</si>
  <si>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</si>
  <si>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</si>
  <si>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</si>
  <si>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</si>
  <si>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</si>
  <si>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</si>
  <si>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</si>
  <si>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</si>
  <si>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</si>
  <si>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</si>
  <si>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</si>
  <si>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</si>
  <si>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</si>
  <si>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</si>
  <si>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</si>
  <si>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</si>
  <si>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</si>
  <si>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</si>
  <si>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</si>
  <si>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</si>
  <si>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</si>
  <si>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</si>
  <si>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</si>
  <si>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</si>
  <si>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</si>
  <si>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</si>
  <si>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</si>
  <si>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</si>
  <si>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</si>
  <si>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</si>
  <si>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</si>
  <si>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</si>
  <si>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</si>
  <si>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</si>
  <si>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</si>
  <si>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</si>
  <si>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</si>
  <si>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</si>
  <si>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</si>
  <si>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</si>
  <si>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</si>
  <si>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</si>
  <si>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</si>
  <si>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</si>
  <si>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</si>
  <si>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</si>
  <si>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</si>
  <si>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</si>
  <si>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</si>
  <si>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</si>
  <si>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</si>
  <si>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</si>
  <si>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</si>
  <si>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</si>
  <si>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</si>
  <si>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</si>
  <si>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</si>
  <si>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</si>
  <si>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</si>
  <si>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</si>
  <si>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</si>
  <si>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</si>
  <si>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</si>
  <si>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</si>
  <si>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</si>
  <si>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</si>
  <si>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</si>
  <si>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</si>
  <si>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</si>
  <si>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</si>
  <si>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</si>
  <si>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</si>
  <si>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</si>
  <si>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</si>
  <si>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</si>
  <si>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</si>
  <si>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</si>
  <si>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</si>
  <si>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</si>
  <si>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</si>
  <si>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</si>
  <si>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</si>
  <si>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</si>
  <si>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</si>
  <si>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</si>
  <si>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</si>
  <si>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</si>
  <si>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</si>
  <si>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</si>
  <si>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</si>
  <si>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</si>
  <si>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</si>
  <si>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</si>
  <si>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</si>
  <si>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</si>
  <si>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</si>
  <si>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</si>
  <si>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</si>
  <si>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</si>
  <si>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</si>
  <si>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</si>
  <si>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</si>
  <si>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</si>
  <si>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</si>
  <si>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</si>
  <si>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</si>
  <si>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</si>
  <si>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</si>
  <si>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</si>
  <si>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</si>
  <si>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</si>
  <si>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</si>
  <si>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</si>
  <si>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</si>
  <si>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</si>
  <si>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</si>
  <si>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</si>
  <si>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</si>
  <si>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</si>
  <si>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</si>
  <si>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</si>
  <si>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</si>
  <si>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</si>
  <si>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</si>
  <si>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</si>
  <si>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</si>
  <si>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</si>
  <si>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</si>
  <si>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</si>
  <si>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</si>
  <si>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</si>
  <si>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</si>
  <si>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</si>
  <si>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</si>
  <si>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</si>
  <si>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</si>
  <si>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</si>
  <si>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</si>
  <si>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</si>
  <si>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</si>
  <si>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</si>
  <si>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</si>
  <si>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</si>
  <si>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</si>
  <si>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</si>
  <si>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</si>
  <si>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</si>
  <si>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</si>
  <si>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</si>
  <si>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</si>
  <si>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</si>
  <si>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</si>
  <si>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</si>
  <si>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</si>
  <si>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</si>
  <si>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</si>
  <si>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</si>
  <si>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</si>
  <si>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</si>
  <si>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</si>
  <si>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</si>
  <si>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</si>
  <si>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</si>
  <si>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</si>
  <si>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</si>
  <si>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</si>
  <si>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</si>
  <si>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</si>
  <si>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</si>
  <si>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</si>
  <si>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</si>
  <si>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</si>
  <si>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</si>
  <si>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</si>
  <si>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</si>
  <si>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</si>
  <si>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</si>
  <si>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</si>
  <si>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</si>
  <si>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</si>
  <si>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</si>
  <si>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</si>
  <si>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</si>
  <si>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</si>
  <si>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</si>
  <si>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</si>
  <si>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</si>
  <si>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</si>
  <si>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</si>
  <si>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</si>
  <si>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</si>
  <si>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</si>
  <si>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</si>
  <si>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</si>
  <si>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</si>
  <si>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</si>
  <si>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</si>
  <si>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</si>
  <si>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</si>
  <si>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</si>
  <si>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</si>
  <si>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</si>
  <si>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</si>
  <si>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</si>
  <si>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</si>
  <si>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</si>
  <si>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</si>
  <si>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</si>
  <si>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</si>
  <si>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</si>
  <si>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</si>
  <si>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</si>
  <si>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</si>
  <si>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</si>
  <si>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</si>
  <si>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</si>
  <si>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</si>
  <si>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</si>
  <si>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</si>
  <si>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</si>
  <si>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</si>
  <si>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</si>
  <si>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</si>
  <si>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</si>
  <si>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</si>
  <si>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</si>
  <si>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</si>
  <si>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</si>
  <si>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</si>
  <si>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</si>
  <si>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</si>
  <si>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</si>
  <si>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</si>
  <si>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</si>
  <si>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</si>
  <si>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</si>
  <si>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</si>
  <si>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</si>
  <si>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</si>
  <si>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</si>
  <si>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</si>
  <si>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</si>
  <si>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</si>
  <si>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</si>
  <si>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</si>
  <si>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</si>
  <si>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</si>
  <si>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</si>
  <si>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</si>
  <si>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</si>
  <si>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</si>
  <si>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</si>
  <si>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</si>
  <si>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</si>
  <si>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</si>
  <si>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</si>
  <si>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</si>
  <si>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</si>
  <si>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</si>
  <si>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</si>
  <si>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</si>
  <si>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</si>
  <si>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</si>
  <si>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</si>
  <si>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</si>
  <si>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</si>
  <si>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</si>
  <si>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</si>
  <si>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</si>
  <si>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</si>
  <si>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</si>
  <si>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</si>
  <si>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</si>
  <si>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</si>
  <si>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</si>
  <si>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</si>
  <si>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</si>
  <si>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</si>
  <si>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</si>
  <si>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</si>
  <si>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</si>
  <si>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</si>
  <si>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</si>
  <si>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</si>
  <si>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</si>
  <si>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</si>
  <si>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</si>
  <si>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</si>
  <si>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</si>
  <si>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</si>
  <si>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</si>
  <si>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</si>
  <si>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</si>
  <si>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</si>
  <si>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</si>
  <si>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</si>
  <si>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</si>
  <si>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</si>
  <si>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</si>
  <si>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</si>
  <si>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</si>
  <si>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</si>
  <si>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</si>
  <si>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</si>
  <si>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</si>
  <si>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</si>
  <si>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</si>
  <si>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</si>
  <si>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</si>
  <si>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</si>
  <si>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</si>
  <si>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</si>
  <si>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</si>
  <si>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</si>
  <si>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</si>
  <si>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</si>
  <si>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</si>
  <si>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</si>
  <si>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</si>
  <si>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</si>
  <si>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</si>
  <si>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</si>
  <si>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</si>
  <si>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</si>
  <si>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</si>
  <si>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</si>
  <si>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</si>
  <si>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</si>
  <si>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</si>
  <si>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</si>
  <si>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</si>
  <si>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</si>
  <si>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</si>
  <si>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</si>
  <si>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</si>
  <si>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</si>
  <si>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</si>
  <si>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</si>
  <si>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</si>
  <si>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</si>
  <si>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</si>
  <si>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</si>
  <si>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</si>
  <si>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</si>
  <si>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</si>
  <si>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</si>
  <si>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</si>
  <si>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</si>
  <si>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</si>
  <si>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</si>
  <si>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</si>
  <si>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</si>
  <si>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</si>
  <si>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</si>
  <si>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</si>
  <si>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</si>
  <si>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</si>
  <si>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</si>
  <si>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</si>
  <si>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</si>
  <si>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</si>
  <si>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</si>
  <si>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</si>
  <si>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</si>
  <si>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</si>
  <si>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</si>
  <si>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</si>
  <si>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</si>
  <si>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</si>
  <si>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</si>
  <si>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</si>
  <si>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</si>
  <si>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</si>
  <si>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</si>
  <si>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</si>
  <si>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</si>
  <si>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</si>
  <si>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</si>
  <si>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</si>
  <si>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</si>
  <si>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</si>
  <si>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</si>
  <si>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</si>
  <si>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</si>
  <si>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</si>
  <si>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</si>
  <si>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</si>
  <si>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</si>
  <si>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</si>
  <si>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</si>
  <si>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</si>
  <si>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</si>
  <si>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</si>
  <si>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</si>
  <si>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</si>
  <si>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</si>
  <si>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</si>
  <si>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</si>
  <si>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</si>
  <si>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</si>
  <si>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</si>
  <si>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</si>
  <si>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</si>
  <si>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</si>
  <si>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</si>
  <si>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</si>
  <si>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</si>
  <si>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</si>
  <si>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</si>
  <si>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</si>
  <si>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</si>
  <si>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</si>
  <si>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</si>
  <si>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</si>
  <si>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</si>
  <si>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</si>
  <si>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</si>
  <si>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</si>
  <si>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</si>
  <si>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</si>
  <si>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</si>
  <si>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</si>
  <si>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</si>
  <si>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</si>
  <si>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</si>
  <si>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</si>
  <si>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</si>
  <si>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</si>
  <si>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</si>
  <si>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</si>
  <si>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</si>
  <si>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</si>
  <si>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</si>
  <si>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</si>
  <si>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</si>
  <si>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</si>
  <si>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</si>
  <si>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</si>
  <si>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</si>
  <si>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</si>
  <si>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</si>
  <si>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</si>
  <si>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</si>
  <si>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</si>
  <si>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</si>
  <si>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</si>
  <si>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</si>
  <si>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</si>
  <si>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</si>
  <si>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</si>
  <si>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</si>
  <si>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</si>
  <si>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</si>
  <si>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</si>
  <si>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</si>
  <si>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</si>
  <si>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</si>
  <si>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</si>
  <si>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</si>
  <si>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</si>
  <si>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</si>
  <si>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</si>
  <si>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</si>
  <si>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</si>
  <si>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</si>
  <si>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</si>
  <si>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</si>
  <si>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</si>
  <si>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</si>
  <si>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</si>
  <si>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</si>
  <si>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</si>
  <si>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</si>
  <si>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</si>
  <si>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</si>
  <si>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</si>
  <si>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</si>
  <si>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</si>
  <si>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</si>
  <si>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</si>
  <si>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</si>
  <si>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</si>
  <si>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</si>
  <si>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</si>
  <si>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</si>
  <si>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</si>
  <si>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</si>
  <si>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</si>
  <si>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</si>
  <si>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</si>
  <si>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</si>
  <si>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</si>
  <si>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</si>
  <si>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</si>
  <si>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</si>
  <si>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</si>
  <si>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</si>
  <si>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</si>
  <si>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</si>
  <si>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</si>
  <si>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</si>
  <si>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</si>
  <si>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</si>
  <si>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</si>
  <si>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</si>
  <si>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</si>
  <si>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</si>
  <si>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</si>
  <si>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</si>
  <si>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</si>
  <si>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</si>
  <si>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</si>
  <si>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</si>
  <si>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</si>
  <si>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</si>
  <si>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</si>
  <si>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</si>
  <si>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</si>
  <si>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</si>
  <si>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</si>
  <si>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</si>
  <si>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</si>
  <si>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</si>
  <si>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</si>
  <si>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</si>
  <si>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</si>
  <si>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</si>
  <si>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</si>
  <si>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</si>
  <si>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</si>
  <si>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</si>
  <si>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</si>
  <si>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</si>
  <si>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</si>
  <si>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</si>
  <si>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</si>
  <si>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</si>
  <si>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</si>
  <si>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</si>
  <si>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</si>
  <si>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</si>
  <si>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</si>
  <si>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</si>
  <si>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</si>
  <si>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</si>
  <si>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</si>
  <si>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</si>
  <si>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</si>
  <si>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</si>
  <si>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</si>
  <si>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</si>
  <si>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</si>
  <si>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</si>
  <si>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</si>
  <si>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</si>
  <si>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</si>
  <si>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</si>
  <si>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</si>
  <si>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</si>
  <si>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</si>
  <si>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</si>
  <si>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</si>
  <si>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</si>
  <si>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</si>
  <si>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</si>
  <si>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</si>
  <si>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</si>
  <si>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</si>
  <si>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</si>
  <si>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</si>
  <si>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</si>
  <si>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</si>
  <si>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</si>
  <si>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</si>
  <si>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</si>
  <si>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</si>
  <si>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</si>
  <si>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</si>
  <si>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</si>
  <si>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</si>
  <si>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</si>
  <si>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</si>
  <si>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</si>
  <si>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</si>
  <si>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</si>
  <si>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</si>
  <si>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</si>
  <si>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</si>
  <si>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</si>
  <si>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</si>
  <si>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</si>
  <si>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</si>
  <si>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</si>
  <si>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</si>
  <si>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</si>
  <si>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</si>
  <si>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</si>
  <si>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</si>
  <si>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</si>
  <si>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</si>
  <si>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</si>
  <si>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</si>
  <si>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</si>
  <si>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</si>
  <si>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</si>
  <si>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</si>
  <si>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</si>
  <si>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</si>
  <si>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</si>
  <si>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</si>
  <si>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</si>
  <si>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</si>
  <si>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</si>
  <si>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</si>
  <si>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</si>
  <si>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</si>
  <si>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</si>
  <si>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</si>
  <si>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</si>
  <si>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</si>
  <si>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</si>
  <si>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</si>
  <si>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</si>
  <si>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</si>
  <si>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</si>
  <si>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</si>
  <si>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</si>
  <si>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</si>
  <si>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</si>
  <si>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</si>
  <si>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</si>
  <si>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</si>
  <si>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</si>
  <si>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</si>
  <si>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</si>
  <si>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</si>
  <si>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</si>
  <si>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</si>
  <si>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</si>
  <si>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</si>
  <si>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</si>
  <si>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</si>
  <si>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</si>
  <si>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</si>
  <si>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</si>
  <si>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</si>
  <si>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</si>
  <si>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</si>
  <si>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</si>
  <si>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</si>
  <si>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</si>
  <si>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</si>
  <si>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</si>
  <si>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</si>
  <si>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</si>
  <si>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</si>
  <si>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</si>
  <si>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</si>
  <si>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</si>
  <si>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</si>
  <si>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</si>
  <si>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</si>
  <si>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</si>
  <si>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</si>
  <si>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</si>
  <si>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</si>
  <si>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</si>
  <si>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</si>
  <si>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</si>
  <si>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</si>
  <si>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</si>
  <si>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</si>
  <si>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</si>
  <si>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</si>
  <si>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</si>
  <si>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</si>
  <si>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</si>
  <si>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</si>
  <si>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</si>
  <si>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</si>
  <si>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</si>
  <si>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</si>
  <si>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</si>
  <si>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</si>
  <si>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</si>
  <si>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</si>
  <si>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</si>
  <si>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</si>
  <si>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</si>
  <si>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</si>
  <si>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</si>
  <si>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</si>
  <si>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</si>
  <si>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</si>
  <si>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</si>
  <si>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</si>
  <si>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</si>
  <si>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</si>
  <si>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</si>
  <si>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</si>
  <si>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</si>
  <si>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</si>
  <si>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</si>
  <si>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</si>
  <si>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</si>
  <si>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</si>
  <si>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</si>
  <si>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</si>
  <si>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</si>
  <si>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</si>
  <si>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</si>
  <si>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</si>
  <si>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</si>
  <si>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</si>
  <si>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</si>
  <si>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</si>
  <si>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</si>
  <si>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</si>
  <si>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</si>
  <si>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</si>
  <si>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</si>
  <si>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</si>
  <si>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</si>
  <si>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</si>
  <si>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</si>
  <si>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</si>
  <si>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</si>
  <si>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</si>
  <si>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</si>
  <si>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</si>
  <si>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</si>
  <si>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</si>
  <si>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</si>
  <si>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</si>
  <si>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</si>
  <si>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</si>
  <si>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</si>
  <si>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</si>
  <si>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</si>
  <si>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</si>
  <si>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</si>
  <si>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</si>
  <si>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</si>
  <si>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</si>
  <si>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</si>
  <si>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</si>
  <si>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</si>
  <si>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</si>
  <si>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</si>
  <si>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</si>
  <si>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</si>
  <si>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</si>
  <si>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</si>
  <si>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</si>
  <si>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</si>
  <si>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</si>
  <si>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</si>
  <si>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</si>
  <si>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</si>
  <si>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</si>
  <si>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</si>
  <si>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</si>
  <si>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</si>
  <si>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</si>
  <si>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</si>
  <si>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</si>
  <si>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</si>
  <si>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</si>
  <si>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</si>
  <si>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</si>
  <si>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</si>
  <si>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</si>
  <si>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</si>
  <si>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</si>
  <si>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</si>
  <si>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</si>
  <si>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</si>
  <si>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</si>
  <si>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</si>
  <si>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</si>
  <si>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</si>
  <si>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</si>
  <si>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</si>
  <si>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</si>
  <si>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</si>
  <si>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</si>
  <si>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</si>
  <si>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</si>
  <si>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</si>
  <si>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</si>
  <si>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</si>
  <si>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</si>
  <si>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</si>
  <si>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</si>
  <si>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</si>
  <si>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</si>
  <si>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</si>
  <si>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</si>
  <si>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</si>
  <si>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</si>
  <si>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</si>
  <si>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</si>
  <si>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</si>
  <si>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</si>
  <si>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</si>
  <si>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</si>
  <si>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</si>
  <si>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</si>
  <si>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</si>
  <si>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</si>
  <si>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</si>
  <si>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</si>
  <si>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</si>
  <si>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</si>
  <si>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</si>
  <si>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</si>
  <si>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</si>
  <si>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</si>
  <si>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</si>
  <si>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</si>
  <si>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</si>
  <si>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</si>
  <si>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</si>
  <si>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</si>
  <si>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</si>
  <si>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</si>
  <si>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</si>
  <si>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</si>
  <si>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</si>
  <si>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</si>
  <si>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</si>
  <si>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</si>
  <si>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</si>
  <si>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</si>
  <si>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</si>
  <si>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</si>
  <si>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</si>
  <si>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</si>
  <si>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</si>
  <si>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</si>
  <si>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</si>
  <si>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</si>
  <si>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</si>
  <si>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</si>
  <si>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</si>
  <si>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</si>
  <si>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</si>
  <si>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</si>
  <si>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</si>
  <si>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</si>
  <si>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</si>
  <si>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</si>
  <si>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</si>
  <si>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</si>
  <si>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</si>
  <si>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</si>
  <si>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</si>
  <si>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</si>
  <si>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</si>
  <si>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</si>
  <si>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</si>
  <si>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</si>
  <si>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</si>
  <si>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</si>
  <si>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</si>
  <si>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</si>
  <si>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</si>
  <si>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</si>
  <si>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</si>
  <si>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</si>
  <si>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</si>
  <si>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</si>
  <si>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</si>
  <si>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</si>
  <si>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</si>
  <si>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</si>
  <si>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</si>
  <si>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</si>
  <si>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</si>
  <si>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</si>
  <si>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</si>
  <si>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</si>
  <si>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</si>
  <si>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</si>
  <si>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</si>
  <si>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</si>
  <si>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</si>
  <si>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</si>
  <si>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</si>
  <si>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</si>
  <si>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</si>
  <si>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</si>
  <si>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</si>
  <si>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</si>
  <si>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</si>
  <si>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</si>
  <si>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</si>
  <si>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</si>
  <si>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</si>
  <si>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</si>
  <si>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</si>
  <si>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</si>
  <si>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</si>
  <si>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</si>
  <si>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</si>
  <si>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</si>
  <si>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</si>
  <si>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</si>
  <si>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</si>
  <si>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</si>
  <si>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</si>
  <si>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</si>
  <si>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</si>
  <si>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</si>
  <si>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</si>
  <si>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</si>
  <si>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</si>
  <si>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</si>
  <si>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</si>
  <si>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</si>
  <si>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</si>
  <si>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</si>
  <si>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</si>
  <si>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</si>
  <si>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</si>
  <si>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</si>
  <si>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</si>
  <si>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</si>
  <si>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</si>
  <si>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</si>
  <si>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</si>
  <si>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</si>
  <si>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</si>
  <si>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</si>
  <si>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</si>
  <si>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</si>
  <si>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</si>
  <si>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</si>
  <si>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</si>
  <si>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</si>
  <si>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</si>
  <si>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</si>
  <si>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</si>
  <si>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</si>
  <si>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</si>
  <si>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</si>
  <si>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</si>
  <si>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</si>
  <si>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</si>
  <si>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</si>
  <si>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</si>
  <si>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</si>
  <si>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</si>
  <si>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</si>
  <si>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</si>
  <si>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</si>
  <si>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</si>
  <si>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</si>
  <si>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</si>
  <si>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</si>
  <si>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</si>
  <si>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</si>
  <si>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</si>
  <si>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</si>
  <si>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</si>
  <si>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</si>
  <si>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</si>
  <si>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</si>
  <si>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</si>
  <si>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</si>
  <si>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</si>
  <si>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</si>
  <si>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</si>
  <si>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</si>
  <si>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</si>
  <si>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</si>
  <si>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</si>
  <si>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</si>
  <si>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</si>
  <si>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</si>
  <si>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</si>
  <si>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</si>
  <si>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</si>
  <si>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</si>
  <si>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</si>
  <si>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</si>
  <si>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</si>
  <si>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</si>
  <si>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</si>
  <si>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</si>
  <si>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</si>
  <si>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</si>
  <si>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</si>
  <si>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</si>
  <si>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</si>
  <si>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</si>
  <si>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</si>
  <si>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</si>
  <si>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</si>
  <si>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</si>
  <si>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</si>
  <si>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</si>
  <si>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</si>
  <si>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</si>
  <si>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</si>
  <si>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</si>
  <si>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</si>
  <si>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</si>
  <si>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</si>
  <si>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</si>
  <si>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</si>
  <si>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</si>
  <si>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</si>
  <si>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</si>
  <si>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</si>
  <si>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</si>
  <si>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</si>
  <si>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</si>
  <si>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</si>
  <si>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</si>
  <si>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</si>
  <si>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</si>
  <si>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</si>
  <si>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</si>
  <si>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</si>
  <si>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</si>
  <si>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</si>
  <si>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</si>
  <si>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</si>
  <si>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</si>
  <si>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</si>
  <si>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</si>
  <si>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</si>
  <si>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</si>
  <si>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</si>
  <si>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</si>
  <si>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</si>
  <si>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</si>
  <si>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</si>
  <si>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</si>
  <si>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</si>
  <si>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</si>
  <si>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</si>
  <si>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</si>
  <si>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</si>
  <si>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</si>
  <si>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</si>
  <si>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</si>
  <si>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</si>
  <si>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</si>
  <si>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</si>
  <si>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</si>
  <si>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</si>
  <si>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</si>
  <si>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</si>
  <si>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</si>
  <si>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</si>
  <si>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</si>
  <si>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</si>
  <si>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</si>
  <si>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</si>
  <si>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</si>
  <si>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</si>
  <si>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</si>
  <si>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</si>
  <si>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</si>
  <si>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</si>
  <si>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</si>
  <si>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</si>
  <si>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</si>
  <si>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</si>
  <si>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</si>
  <si>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</si>
  <si>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</si>
  <si>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</si>
  <si>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</si>
  <si>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</si>
  <si>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</si>
  <si>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</si>
  <si>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</si>
  <si>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</si>
  <si>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</si>
  <si>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</si>
  <si>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</si>
  <si>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</si>
  <si>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</si>
  <si>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</si>
  <si>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</si>
  <si>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</si>
  <si>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</si>
  <si>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</si>
  <si>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</si>
  <si>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</si>
  <si>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</si>
  <si>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</si>
  <si>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</si>
  <si>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</si>
  <si>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</si>
  <si>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</si>
  <si>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</si>
  <si>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</si>
  <si>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</si>
  <si>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</si>
  <si>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</si>
  <si>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</si>
  <si>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</si>
  <si>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</si>
  <si>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</si>
  <si>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</si>
  <si>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</si>
  <si>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</si>
  <si>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</si>
  <si>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</si>
  <si>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</si>
  <si>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</si>
  <si>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</si>
  <si>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</si>
  <si>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</si>
  <si>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</si>
  <si>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</si>
  <si>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</si>
  <si>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</si>
  <si>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</si>
  <si>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</si>
  <si>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</si>
  <si>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</si>
  <si>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</si>
  <si>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</si>
  <si>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</si>
  <si>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</si>
  <si>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</si>
  <si>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</si>
  <si>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</si>
  <si>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</si>
  <si>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</si>
  <si>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</si>
  <si>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</si>
  <si>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</si>
  <si>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</si>
  <si>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</si>
  <si>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</si>
  <si>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</si>
  <si>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</si>
  <si>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</si>
  <si>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</si>
  <si>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</si>
  <si>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</si>
  <si>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</si>
  <si>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</si>
  <si>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</si>
  <si>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</si>
  <si>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</si>
  <si>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</si>
  <si>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</si>
  <si>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</si>
  <si>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</si>
  <si>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</si>
  <si>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</si>
  <si>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</si>
  <si>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</si>
  <si>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</si>
  <si>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</si>
  <si>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</si>
  <si>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</si>
  <si>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</si>
  <si>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</si>
  <si>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</si>
  <si>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</si>
  <si>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</si>
  <si>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</si>
  <si>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</si>
  <si>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</si>
  <si>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</si>
  <si>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</si>
  <si>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</si>
  <si>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</si>
  <si>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</si>
  <si>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</si>
  <si>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</si>
  <si>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</si>
  <si>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</si>
  <si>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</si>
  <si>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</si>
  <si>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</si>
  <si>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</si>
  <si>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</si>
  <si>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</si>
  <si>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</si>
  <si>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</si>
  <si>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</si>
  <si>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</si>
  <si>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</si>
  <si>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</si>
  <si>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</si>
  <si>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</si>
  <si>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</si>
  <si>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</si>
  <si>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</si>
  <si>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</si>
  <si>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</si>
  <si>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</si>
  <si>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</si>
  <si>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</si>
  <si>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</si>
  <si>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</si>
  <si>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</si>
  <si>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</si>
  <si>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</si>
  <si>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</si>
  <si>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</si>
  <si>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</si>
  <si>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</si>
  <si>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</si>
  <si>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</si>
  <si>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</si>
  <si>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</si>
  <si>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</si>
  <si>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</si>
  <si>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</si>
  <si>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</si>
  <si>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</si>
  <si>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</si>
  <si>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</si>
  <si>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</si>
  <si>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</si>
  <si>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</si>
  <si>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</si>
  <si>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</si>
  <si>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</si>
  <si>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</si>
  <si>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</si>
  <si>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</si>
  <si>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</si>
  <si>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</si>
  <si>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</si>
  <si>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</si>
  <si>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</si>
  <si>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</si>
  <si>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</si>
  <si>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</si>
  <si>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</si>
  <si>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</si>
  <si>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</si>
  <si>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</si>
  <si>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</si>
  <si>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</si>
  <si>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</si>
  <si>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</si>
  <si>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</si>
  <si>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</si>
  <si>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</si>
  <si>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</si>
  <si>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</si>
  <si>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</si>
  <si>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</si>
  <si>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</si>
  <si>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</si>
  <si>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</si>
  <si>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</si>
  <si>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</si>
  <si>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</si>
  <si>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</si>
  <si>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</si>
  <si>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</si>
  <si>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</si>
  <si>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</si>
  <si>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</si>
  <si>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</si>
  <si>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</si>
  <si>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</si>
  <si>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</si>
  <si>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</si>
  <si>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</si>
  <si>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</si>
  <si>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</si>
  <si>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</si>
  <si>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</si>
  <si>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</si>
  <si>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</si>
  <si>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</si>
  <si>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</si>
  <si>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</si>
  <si>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</si>
  <si>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</si>
  <si>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</si>
  <si>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</si>
  <si>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</si>
  <si>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</si>
  <si>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</si>
  <si>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</si>
  <si>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</si>
  <si>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</si>
  <si>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</si>
  <si>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</si>
  <si>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</si>
  <si>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</si>
  <si>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</si>
  <si>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</si>
  <si>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</si>
  <si>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</si>
  <si>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</si>
  <si>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</si>
  <si>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</si>
  <si>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</si>
  <si>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</si>
  <si>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</si>
  <si>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</si>
  <si>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</si>
  <si>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</si>
  <si>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</si>
  <si>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</si>
  <si>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</si>
  <si>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</si>
  <si>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</si>
  <si>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</si>
  <si>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</si>
  <si>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</si>
  <si>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</si>
  <si>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</si>
  <si>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</si>
  <si>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</si>
  <si>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</si>
  <si>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</si>
  <si>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</si>
  <si>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</si>
  <si>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</si>
  <si>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</si>
  <si>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</si>
  <si>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</si>
  <si>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</si>
  <si>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</si>
  <si>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</si>
  <si>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</si>
  <si>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</si>
  <si>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</si>
  <si>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</si>
  <si>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</si>
  <si>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</si>
  <si>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</si>
  <si>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</si>
  <si>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</si>
  <si>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</si>
  <si>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</si>
  <si>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</si>
  <si>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</si>
  <si>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</si>
  <si>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</si>
  <si>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</si>
  <si>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</si>
  <si>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</si>
  <si>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</si>
  <si>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</si>
  <si>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</si>
  <si>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</si>
  <si>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</si>
  <si>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</si>
  <si>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</si>
  <si>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</si>
  <si>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</si>
  <si>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</si>
  <si>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</si>
  <si>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</si>
  <si>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</si>
  <si>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</si>
  <si>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</si>
  <si>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</si>
  <si>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</si>
  <si>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</si>
  <si>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</si>
  <si>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</si>
  <si>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</si>
  <si>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</si>
  <si>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</si>
  <si>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</si>
  <si>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</si>
  <si>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</si>
  <si>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</si>
  <si>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</si>
  <si>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</si>
  <si>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</si>
  <si>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</si>
  <si>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</si>
  <si>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</si>
  <si>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</si>
  <si>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</si>
  <si>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</si>
  <si>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</si>
  <si>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</si>
  <si>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</si>
  <si>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</si>
  <si>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</si>
  <si>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</si>
  <si>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</si>
  <si>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</si>
  <si>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</si>
  <si>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</si>
  <si>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</si>
  <si>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</si>
  <si>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</si>
  <si>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</si>
  <si>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</si>
  <si>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</si>
  <si>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</si>
  <si>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</si>
  <si>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</si>
  <si>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</si>
  <si>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</si>
  <si>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</si>
  <si>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</si>
  <si>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</si>
  <si>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</si>
  <si>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</si>
  <si>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</si>
  <si>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</si>
  <si>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</si>
  <si>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</si>
  <si>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</si>
  <si>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</si>
  <si>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</si>
  <si>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</si>
  <si>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</si>
  <si>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</si>
  <si>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</si>
  <si>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</si>
  <si>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</si>
  <si>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</si>
  <si>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</si>
  <si>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</si>
  <si>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</si>
  <si>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</si>
  <si>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</si>
  <si>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</si>
  <si>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</si>
  <si>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</si>
  <si>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</si>
  <si>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</si>
  <si>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</si>
  <si>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</si>
  <si>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</si>
  <si>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</si>
  <si>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</si>
  <si>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</si>
  <si>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</si>
  <si>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</si>
  <si>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</si>
  <si>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</si>
  <si>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</si>
  <si>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</si>
  <si>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</si>
  <si>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</si>
  <si>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</si>
  <si>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</si>
  <si>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</si>
  <si>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</si>
  <si>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</si>
  <si>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</si>
  <si>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</si>
  <si>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</si>
  <si>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</si>
  <si>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</si>
  <si>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</si>
  <si>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</si>
  <si>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</si>
  <si>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</si>
  <si>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</si>
  <si>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</si>
  <si>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</si>
  <si>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</si>
  <si>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</si>
  <si>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</si>
  <si>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</si>
  <si>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</si>
  <si>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</si>
  <si>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</si>
  <si>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</si>
  <si>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</si>
  <si>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</si>
  <si>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</si>
  <si>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</si>
  <si>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</si>
  <si>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</si>
  <si>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</si>
  <si>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</si>
  <si>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</si>
  <si>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</si>
  <si>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</si>
  <si>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</si>
  <si>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</si>
  <si>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</si>
  <si>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</si>
  <si>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</si>
  <si>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</si>
  <si>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</si>
  <si>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</si>
  <si>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</si>
  <si>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</si>
  <si>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</si>
  <si>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</si>
  <si>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</si>
  <si>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</si>
  <si>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</si>
  <si>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</si>
  <si>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</si>
  <si>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</si>
  <si>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</si>
  <si>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</si>
  <si>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</si>
  <si>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</si>
  <si>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</si>
  <si>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</si>
  <si>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</si>
  <si>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</si>
  <si>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</si>
  <si>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</si>
  <si>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</si>
  <si>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</si>
  <si>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</si>
  <si>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</si>
  <si>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</si>
  <si>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</si>
  <si>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</si>
  <si>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</si>
  <si>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</si>
  <si>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</si>
  <si>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</si>
  <si>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</si>
  <si>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</si>
  <si>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</si>
  <si>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</si>
  <si>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</si>
  <si>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</si>
  <si>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</si>
  <si>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</si>
  <si>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</si>
  <si>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</si>
  <si>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</si>
  <si>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</si>
  <si>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</si>
  <si>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</si>
  <si>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</si>
  <si>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</si>
  <si>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</si>
  <si>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</si>
  <si>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</si>
  <si>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</si>
  <si>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</si>
  <si>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</si>
  <si>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</si>
  <si>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</si>
  <si>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</si>
  <si>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</si>
  <si>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</si>
  <si>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</si>
  <si>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</si>
  <si>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</si>
  <si>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</si>
  <si>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</si>
  <si>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</si>
  <si>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</si>
  <si>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</si>
  <si>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</si>
  <si>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</si>
  <si>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</si>
  <si>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</si>
  <si>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</si>
  <si>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</si>
  <si>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</si>
  <si>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</si>
  <si>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</si>
  <si>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</si>
  <si>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</si>
  <si>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</si>
  <si>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</si>
  <si>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</si>
  <si>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</si>
  <si>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</si>
  <si>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</si>
  <si>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</si>
  <si>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</si>
  <si>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</si>
  <si>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</si>
  <si>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</si>
  <si>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</si>
  <si>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</si>
  <si>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</si>
  <si>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</si>
  <si>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</si>
  <si>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</si>
  <si>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</si>
  <si>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</si>
  <si>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</si>
  <si>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</si>
  <si>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</si>
  <si>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</si>
  <si>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</si>
  <si>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</si>
  <si>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</si>
  <si>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</si>
  <si>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</si>
  <si>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</si>
  <si>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</si>
  <si>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</si>
  <si>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</si>
  <si>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</si>
  <si>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</si>
  <si>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</si>
  <si>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</si>
  <si>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</si>
  <si>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</si>
  <si>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</si>
  <si>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</si>
  <si>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</si>
  <si>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</si>
  <si>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</si>
  <si>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</si>
  <si>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</si>
  <si>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</si>
  <si>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</si>
  <si>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</si>
  <si>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</si>
  <si>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</si>
  <si>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</si>
  <si>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</si>
  <si>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</si>
  <si>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</si>
  <si>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</si>
  <si>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</si>
  <si>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</si>
  <si>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</si>
  <si>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</si>
  <si>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</si>
  <si>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</si>
  <si>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</si>
  <si>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</si>
  <si>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</si>
  <si>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</si>
  <si>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</si>
  <si>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</si>
  <si>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</si>
  <si>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</si>
  <si>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</si>
  <si>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</si>
  <si>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</si>
  <si>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</si>
  <si>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</si>
  <si>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</si>
  <si>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</si>
  <si>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</si>
  <si>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</si>
  <si>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</si>
  <si>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</si>
  <si>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</si>
  <si>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</si>
  <si>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</si>
  <si>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</si>
  <si>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</si>
  <si>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</si>
  <si>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</si>
  <si>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</si>
  <si>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</si>
  <si>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</si>
  <si>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</si>
  <si>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</si>
  <si>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</si>
  <si>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</si>
  <si>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</si>
  <si>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</si>
  <si>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</si>
  <si>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</si>
  <si>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</si>
  <si>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</si>
  <si>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</si>
  <si>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</si>
  <si>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</si>
  <si>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</si>
  <si>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</si>
  <si>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</si>
  <si>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</si>
  <si>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</si>
  <si>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</si>
  <si>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</si>
  <si>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</si>
  <si>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</si>
  <si>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</si>
  <si>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</si>
  <si>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</si>
  <si>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</si>
  <si>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</si>
  <si>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</si>
  <si>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</si>
  <si>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</si>
  <si>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</si>
  <si>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</si>
  <si>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</si>
  <si>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</si>
  <si>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</si>
  <si>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</si>
  <si>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</si>
  <si>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</si>
  <si>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</si>
  <si>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</si>
  <si>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</si>
  <si>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</si>
  <si>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</si>
  <si>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</si>
  <si>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</si>
  <si>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</si>
  <si>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</si>
  <si>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</si>
  <si>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</si>
  <si>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</si>
  <si>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</si>
  <si>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</si>
  <si>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</si>
  <si>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</si>
  <si>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</si>
  <si>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</si>
  <si>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</si>
  <si>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</si>
  <si>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</si>
  <si>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</si>
  <si>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</si>
  <si>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</si>
  <si>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</si>
  <si>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</si>
  <si>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</si>
  <si>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</si>
  <si>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</si>
  <si>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</si>
  <si>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</si>
  <si>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</si>
  <si>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</si>
  <si>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</si>
  <si>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</si>
  <si>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</si>
  <si>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</si>
  <si>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</si>
  <si>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</si>
  <si>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</si>
  <si>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</si>
  <si>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</si>
  <si>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</si>
  <si>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</si>
  <si>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</si>
  <si>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</si>
  <si>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</si>
  <si>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</si>
  <si>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</si>
  <si>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</si>
  <si>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</si>
  <si>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</si>
  <si>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</si>
  <si>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</si>
  <si>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</si>
  <si>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</si>
  <si>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</si>
  <si>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</si>
  <si>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</si>
  <si>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</si>
  <si>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</si>
  <si>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</si>
  <si>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</si>
  <si>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</si>
  <si>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</si>
  <si>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</si>
  <si>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</si>
  <si>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</si>
  <si>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</si>
  <si>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</si>
  <si>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</si>
  <si>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</si>
  <si>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</si>
  <si>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</si>
  <si>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</si>
  <si>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</si>
  <si>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</si>
  <si>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</si>
  <si>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</si>
  <si>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</si>
  <si>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</si>
  <si>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</si>
  <si>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</si>
  <si>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</si>
  <si>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</si>
  <si>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</si>
  <si>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</si>
  <si>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</si>
  <si>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</si>
  <si>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</si>
  <si>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</si>
  <si>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</si>
  <si>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</si>
  <si>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</si>
  <si>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</si>
  <si>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</si>
  <si>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</si>
  <si>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</si>
  <si>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</si>
  <si>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</si>
  <si>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</si>
  <si>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</si>
  <si>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</si>
  <si>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</si>
  <si>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</si>
  <si>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</si>
  <si>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</si>
  <si>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</si>
  <si>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</si>
  <si>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</si>
  <si>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</si>
  <si>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</si>
  <si>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</si>
  <si>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</si>
  <si>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</si>
  <si>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</si>
  <si>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</si>
  <si>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</si>
  <si>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</si>
  <si>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</si>
  <si>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</si>
  <si>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</si>
  <si>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</si>
  <si>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</si>
  <si>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</si>
  <si>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</si>
  <si>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</si>
  <si>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</si>
  <si>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</si>
  <si>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</si>
  <si>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</si>
  <si>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</si>
  <si>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</si>
  <si>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</si>
  <si>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</si>
  <si>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</si>
  <si>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</si>
  <si>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</si>
  <si>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</si>
  <si>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</si>
  <si>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</si>
  <si>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</si>
  <si>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</si>
  <si>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</si>
  <si>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</si>
  <si>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</si>
  <si>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</si>
  <si>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</si>
  <si>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</si>
  <si>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</si>
  <si>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</si>
  <si>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</si>
  <si>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</si>
  <si>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</si>
  <si>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</si>
  <si>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</si>
  <si>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</si>
  <si>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</si>
  <si>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</si>
  <si>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</si>
  <si>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</si>
  <si>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</si>
  <si>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</si>
  <si>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</si>
  <si>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</si>
  <si>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</si>
  <si>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</si>
  <si>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</si>
  <si>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</si>
  <si>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</si>
  <si>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</si>
  <si>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</si>
  <si>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</si>
  <si>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</si>
  <si>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</si>
  <si>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</si>
  <si>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</si>
  <si>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</si>
  <si>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</si>
  <si>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</si>
  <si>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</si>
  <si>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</si>
  <si>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</si>
  <si>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</si>
  <si>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</si>
  <si>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</si>
  <si>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</si>
  <si>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</si>
  <si>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</si>
  <si>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</si>
  <si>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</si>
  <si>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</si>
  <si>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</si>
  <si>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</si>
  <si>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</si>
  <si>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</si>
  <si>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</si>
  <si>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</si>
  <si>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</si>
  <si>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</si>
  <si>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</si>
  <si>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</si>
  <si>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</si>
  <si>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</si>
  <si>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</si>
  <si>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</si>
  <si>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</si>
  <si>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</si>
  <si>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</si>
  <si>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</si>
  <si>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</si>
  <si>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</si>
  <si>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</si>
  <si>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</si>
  <si>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</si>
  <si>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</si>
  <si>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</si>
  <si>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</si>
  <si>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</si>
  <si>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</si>
  <si>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</si>
  <si>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</si>
  <si>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</si>
  <si>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</si>
  <si>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</si>
  <si>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</si>
  <si>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</si>
  <si>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</si>
  <si>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</si>
  <si>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</si>
  <si>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</si>
  <si>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</si>
  <si>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</si>
  <si>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</si>
  <si>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</si>
  <si>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</si>
  <si>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</si>
  <si>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</si>
  <si>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</si>
  <si>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</si>
  <si>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</si>
  <si>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</si>
  <si>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</si>
  <si>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</si>
  <si>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</si>
  <si>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</si>
  <si>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</si>
  <si>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</si>
  <si>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</si>
  <si>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</si>
  <si>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</si>
  <si>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</si>
  <si>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</si>
  <si>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</si>
  <si>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</si>
  <si>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</si>
  <si>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</si>
  <si>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</si>
  <si>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</si>
  <si>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</si>
  <si>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</si>
  <si>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</si>
  <si>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</si>
  <si>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</si>
  <si>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</si>
  <si>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</si>
  <si>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</si>
  <si>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</si>
  <si>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</si>
  <si>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</si>
  <si>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</si>
  <si>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</si>
  <si>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</si>
  <si>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</si>
  <si>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</si>
  <si>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</si>
  <si>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</si>
  <si>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</si>
  <si>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</si>
  <si>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</si>
  <si>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</si>
  <si>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</si>
  <si>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</si>
  <si>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</si>
  <si>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</si>
  <si>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</si>
  <si>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</si>
  <si>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</si>
  <si>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</si>
  <si>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</si>
  <si>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</si>
  <si>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</si>
  <si>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</si>
  <si>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</si>
  <si>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</si>
  <si>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</si>
  <si>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</si>
  <si>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</si>
  <si>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</si>
  <si>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</si>
  <si>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</si>
  <si>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</si>
  <si>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</si>
  <si>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</si>
  <si>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</si>
  <si>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</si>
  <si>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</si>
  <si>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</si>
  <si>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</si>
  <si>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</si>
  <si>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</si>
  <si>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</si>
  <si>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</si>
  <si>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</si>
  <si>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</si>
  <si>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</si>
  <si>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</si>
  <si>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</si>
  <si>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</si>
  <si>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</si>
  <si>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</si>
  <si>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</si>
  <si>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</si>
  <si>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</si>
  <si>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</si>
  <si>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</si>
  <si>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</si>
  <si>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</si>
  <si>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</si>
  <si>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</si>
  <si>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</si>
  <si>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</si>
  <si>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</si>
  <si>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</si>
  <si>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</si>
  <si>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</si>
  <si>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</si>
  <si>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</si>
  <si>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</si>
  <si>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</si>
  <si>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</si>
  <si>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</si>
  <si>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</si>
  <si>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</si>
  <si>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</si>
  <si>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</si>
  <si>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</si>
  <si>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</si>
  <si>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</si>
  <si>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</si>
  <si>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</si>
  <si>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</si>
  <si>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</si>
  <si>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</si>
  <si>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</si>
  <si>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</si>
  <si>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</si>
  <si>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</si>
  <si>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</si>
  <si>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</si>
  <si>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</si>
  <si>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</si>
  <si>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</si>
  <si>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</si>
  <si>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</si>
  <si>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</si>
  <si>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</si>
  <si>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</si>
  <si>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</si>
  <si>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</si>
  <si>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</si>
  <si>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</si>
  <si>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</si>
  <si>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</si>
  <si>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</si>
  <si>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</si>
  <si>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</si>
  <si>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</si>
  <si>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</si>
  <si>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</si>
  <si>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</si>
  <si>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</si>
  <si>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</si>
  <si>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</si>
  <si>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</si>
  <si>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</si>
  <si>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</si>
  <si>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</si>
  <si>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</si>
  <si>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</si>
  <si>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</si>
  <si>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</si>
  <si>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</si>
  <si>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</si>
  <si>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</si>
  <si>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</si>
  <si>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</si>
  <si>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</si>
  <si>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</si>
  <si>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</si>
  <si>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</si>
  <si>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</si>
  <si>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</si>
  <si>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</si>
  <si>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</si>
  <si>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</si>
  <si>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</si>
  <si>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</si>
  <si>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</si>
  <si>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</si>
  <si>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</si>
  <si>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</si>
  <si>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</si>
  <si>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</si>
  <si>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</si>
  <si>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</si>
  <si>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</si>
  <si>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</si>
  <si>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</si>
  <si>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</si>
  <si>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</si>
  <si>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</si>
  <si>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</si>
  <si>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</si>
  <si>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</si>
  <si>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</si>
  <si>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</si>
  <si>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</si>
  <si>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</si>
  <si>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</si>
  <si>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</si>
  <si>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</si>
  <si>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</si>
  <si>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</si>
  <si>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</si>
  <si>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</si>
  <si>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</si>
  <si>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</si>
  <si>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</si>
  <si>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</si>
  <si>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</si>
  <si>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</si>
  <si>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</si>
  <si>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</si>
  <si>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</si>
  <si>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</si>
  <si>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</si>
  <si>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</si>
  <si>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</si>
  <si>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</si>
  <si>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</si>
  <si>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</si>
  <si>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</si>
  <si>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</si>
  <si>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</si>
  <si>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</si>
  <si>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</si>
  <si>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</si>
  <si>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</si>
  <si>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</si>
  <si>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</si>
  <si>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</si>
  <si>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</si>
  <si>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</si>
  <si>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</si>
  <si>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</si>
  <si>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</si>
  <si>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</si>
  <si>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</si>
  <si>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</si>
  <si>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</si>
  <si>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</si>
  <si>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</si>
  <si>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</si>
  <si>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</si>
  <si>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</si>
  <si>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</si>
  <si>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</si>
  <si>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</si>
  <si>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</si>
  <si>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</si>
  <si>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</si>
  <si>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</si>
  <si>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</si>
  <si>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</si>
  <si>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</si>
  <si>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</si>
  <si>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</si>
  <si>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</si>
  <si>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</si>
  <si>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</si>
  <si>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</si>
  <si>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</si>
  <si>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</si>
  <si>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</si>
  <si>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</si>
  <si>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</si>
  <si>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</si>
  <si>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</si>
  <si>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</si>
  <si>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</si>
  <si>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</si>
  <si>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</si>
  <si>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</si>
  <si>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</si>
  <si>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</si>
  <si>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</si>
  <si>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</si>
  <si>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</si>
  <si>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</si>
  <si>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</si>
  <si>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</si>
  <si>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</si>
  <si>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</si>
  <si>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</si>
  <si>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</si>
  <si>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</si>
  <si>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</si>
  <si>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</si>
  <si>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</si>
  <si>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</si>
  <si>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</si>
  <si>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</si>
  <si>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</si>
  <si>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</si>
  <si>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</si>
  <si>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</si>
  <si>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</si>
  <si>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</si>
  <si>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</si>
  <si>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</si>
  <si>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</si>
  <si>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</si>
  <si>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</si>
  <si>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</si>
  <si>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</si>
  <si>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</si>
  <si>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</si>
  <si>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</si>
  <si>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</si>
  <si>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</si>
  <si>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</si>
  <si>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</si>
  <si>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</si>
  <si>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</si>
  <si>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</si>
  <si>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</si>
  <si>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</si>
  <si>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</si>
  <si>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</si>
  <si>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</si>
  <si>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</si>
  <si>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</si>
  <si>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</si>
  <si>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</si>
  <si>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</si>
  <si>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</si>
  <si>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</si>
  <si>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</si>
  <si>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</si>
  <si>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</si>
  <si>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</si>
  <si>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</si>
  <si>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</si>
  <si>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</si>
  <si>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</si>
  <si>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</si>
  <si>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</si>
  <si>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</si>
  <si>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</si>
  <si>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</si>
  <si>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</si>
  <si>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</si>
  <si>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</si>
  <si>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</si>
  <si>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</si>
  <si>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</si>
  <si>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</si>
  <si>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</si>
  <si>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</si>
  <si>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</si>
  <si>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</si>
  <si>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</si>
  <si>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</si>
  <si>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</si>
  <si>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</si>
  <si>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</si>
  <si>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</si>
  <si>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</si>
  <si>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</si>
  <si>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</si>
  <si>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</si>
  <si>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</si>
  <si>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</si>
  <si>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</si>
  <si>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</si>
  <si>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</si>
  <si>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</si>
  <si>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</si>
  <si>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</si>
  <si>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</si>
  <si>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</si>
  <si>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</si>
  <si>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</si>
  <si>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</si>
  <si>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</si>
  <si>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</si>
  <si>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</si>
  <si>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</si>
  <si>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</si>
  <si>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</si>
  <si>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</si>
  <si>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</si>
  <si>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</si>
  <si>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</si>
  <si>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</si>
  <si>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</si>
  <si>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</si>
  <si>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</si>
  <si>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</si>
  <si>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</si>
  <si>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</si>
  <si>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</si>
  <si>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</si>
  <si>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</si>
  <si>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</si>
  <si>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</si>
  <si>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</si>
  <si>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</si>
  <si>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</si>
  <si>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</si>
  <si>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</si>
  <si>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</si>
  <si>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</si>
  <si>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</si>
  <si>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</si>
  <si>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</si>
  <si>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</si>
  <si>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</si>
  <si>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</si>
  <si>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</si>
  <si>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</si>
  <si>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</si>
  <si>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</si>
  <si>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</si>
  <si>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</si>
  <si>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</si>
  <si>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</si>
  <si>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</si>
  <si>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</si>
  <si>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</si>
  <si>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</si>
  <si>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</si>
  <si>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</si>
  <si>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</si>
  <si>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</si>
  <si>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</si>
  <si>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</si>
  <si>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</si>
  <si>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</si>
  <si>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</si>
  <si>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</si>
  <si>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</si>
  <si>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</si>
  <si>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</si>
  <si>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</si>
  <si>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</si>
  <si>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</si>
  <si>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</si>
  <si>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</si>
  <si>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</si>
  <si>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</si>
  <si>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</si>
  <si>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</si>
  <si>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</si>
  <si>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</si>
  <si>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</si>
  <si>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</si>
  <si>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</si>
  <si>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</si>
  <si>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</si>
  <si>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</si>
  <si>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</si>
  <si>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</si>
  <si>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</si>
  <si>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</si>
  <si>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</si>
  <si>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</si>
  <si>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</si>
  <si>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</si>
  <si>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</si>
  <si>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</si>
  <si>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</si>
  <si>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</si>
  <si>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</si>
  <si>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</si>
  <si>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</si>
  <si>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</si>
  <si>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</si>
  <si>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</si>
  <si>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</si>
  <si>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</si>
  <si>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</si>
  <si>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</si>
  <si>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</si>
  <si>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</si>
  <si>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</si>
  <si>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</si>
  <si>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</si>
  <si>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</si>
  <si>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</si>
  <si>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</si>
  <si>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</si>
  <si>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</si>
  <si>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</si>
  <si>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</si>
  <si>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</si>
  <si>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</si>
  <si>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</si>
  <si>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</si>
  <si>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</si>
  <si>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</si>
  <si>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</si>
  <si>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</si>
  <si>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</si>
  <si>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</si>
  <si>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</si>
  <si>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</si>
  <si>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</si>
  <si>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</si>
  <si>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</si>
  <si>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</si>
  <si>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</si>
  <si>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</si>
  <si>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</si>
  <si>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</si>
  <si>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</si>
  <si>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</si>
  <si>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</si>
  <si>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</si>
  <si>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</si>
  <si>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</si>
  <si>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</si>
  <si>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</si>
  <si>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</si>
  <si>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</si>
  <si>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</si>
  <si>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</si>
  <si>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</si>
  <si>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</si>
  <si>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</si>
  <si>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</si>
  <si>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</si>
  <si>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</si>
  <si>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</si>
  <si>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</si>
  <si>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</si>
  <si>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</si>
  <si>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</si>
  <si>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</si>
  <si>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</si>
  <si>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</si>
  <si>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</si>
  <si>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</si>
  <si>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</si>
  <si>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</si>
  <si>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</si>
  <si>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</si>
  <si>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</si>
  <si>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</si>
  <si>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</si>
  <si>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</si>
  <si>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</si>
  <si>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</si>
  <si>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</si>
  <si>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</si>
  <si>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</si>
  <si>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</si>
  <si>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</si>
  <si>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</si>
  <si>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</si>
  <si>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</si>
  <si>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</si>
  <si>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</si>
  <si>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</si>
  <si>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</si>
  <si>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</si>
  <si>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</si>
  <si>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</si>
  <si>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</si>
  <si>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</si>
  <si>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</si>
  <si>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</si>
  <si>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</si>
  <si>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</si>
  <si>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</si>
  <si>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</si>
  <si>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</si>
  <si>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</si>
  <si>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</si>
  <si>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</si>
  <si>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</si>
  <si>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</si>
  <si>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</si>
  <si>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</si>
  <si>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</si>
  <si>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</si>
  <si>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</si>
  <si>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</si>
  <si>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</si>
  <si>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</si>
  <si>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</si>
  <si>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</si>
  <si>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</si>
  <si>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</si>
  <si>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</si>
  <si>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</si>
  <si>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</si>
  <si>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</si>
  <si>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</si>
  <si>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</si>
  <si>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</si>
  <si>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</si>
  <si>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</si>
  <si>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</si>
  <si>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</si>
  <si>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</si>
  <si>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</si>
  <si>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</si>
  <si>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</si>
  <si>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</si>
  <si>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</si>
  <si>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</si>
  <si>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</si>
  <si>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</si>
  <si>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</si>
  <si>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</si>
  <si>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</si>
  <si>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</si>
  <si>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</si>
  <si>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</si>
  <si>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</si>
  <si>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</si>
  <si>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</si>
  <si>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</si>
  <si>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</si>
  <si>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</si>
  <si>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</si>
  <si>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</si>
  <si>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</si>
  <si>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</si>
  <si>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</si>
  <si>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</si>
  <si>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</si>
  <si>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</si>
  <si>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</si>
  <si>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</si>
  <si>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</si>
  <si>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</si>
  <si>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</si>
  <si>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</si>
  <si>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</si>
  <si>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</si>
  <si>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</si>
  <si>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</si>
  <si>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</si>
  <si>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</si>
  <si>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</si>
  <si>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</si>
  <si>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</si>
  <si>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</si>
  <si>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</si>
  <si>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</si>
  <si>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</si>
  <si>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</si>
  <si>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</si>
  <si>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</si>
  <si>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</si>
  <si>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</si>
  <si>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</si>
  <si>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</si>
  <si>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</si>
  <si>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</si>
  <si>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</si>
  <si>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</si>
  <si>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</si>
  <si>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</si>
  <si>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</si>
  <si>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</si>
  <si>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</si>
  <si>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</si>
  <si>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</si>
  <si>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</si>
  <si>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</si>
  <si>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</si>
  <si>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</si>
  <si>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</si>
  <si>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</si>
  <si>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</si>
  <si>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</si>
  <si>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</si>
  <si>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</si>
  <si>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</si>
  <si>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</si>
  <si>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</si>
  <si>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</si>
  <si>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</si>
  <si>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</si>
  <si>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</si>
  <si>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</si>
  <si>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</si>
  <si>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</si>
  <si>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</si>
  <si>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</si>
  <si>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</si>
  <si>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</si>
  <si>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</si>
  <si>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</si>
  <si>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</si>
  <si>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</si>
  <si>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</si>
  <si>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</si>
  <si>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</si>
  <si>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</si>
  <si>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</si>
  <si>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</si>
  <si>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</si>
  <si>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</si>
  <si>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</si>
  <si>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</si>
  <si>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</si>
  <si>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</si>
  <si>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</si>
  <si>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</si>
  <si>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</si>
  <si>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</si>
  <si>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</si>
  <si>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</si>
  <si>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</si>
  <si>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</si>
  <si>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</si>
  <si>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</si>
  <si>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</si>
  <si>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</si>
  <si>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</si>
  <si>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</si>
  <si>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</si>
  <si>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</si>
  <si>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</si>
  <si>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</si>
  <si>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</si>
  <si>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</si>
  <si>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</si>
  <si>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</si>
  <si>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</si>
  <si>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</si>
  <si>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</si>
  <si>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</si>
  <si>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</si>
  <si>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</si>
  <si>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</si>
  <si>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</si>
  <si>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</si>
  <si>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</si>
  <si>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</si>
  <si>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</si>
  <si>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</si>
  <si>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</si>
  <si>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</si>
  <si>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</si>
  <si>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</si>
  <si>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</si>
  <si>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</si>
  <si>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</si>
  <si>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</si>
  <si>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</si>
  <si>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</si>
  <si>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</si>
  <si>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</si>
  <si>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</si>
  <si>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</si>
  <si>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</si>
  <si>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</si>
  <si>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</si>
  <si>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</si>
  <si>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</si>
  <si>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</si>
  <si>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</si>
  <si>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</si>
  <si>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</si>
  <si>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</si>
  <si>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</si>
  <si>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</si>
  <si>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</si>
  <si>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</si>
  <si>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</si>
  <si>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</si>
  <si>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</si>
  <si>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</si>
  <si>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</si>
  <si>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</si>
  <si>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</si>
  <si>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</si>
  <si>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</si>
  <si>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</si>
  <si>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</si>
  <si>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</si>
  <si>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</si>
  <si>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</si>
  <si>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</si>
  <si>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</si>
  <si>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</si>
  <si>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</si>
  <si>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</si>
  <si>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</si>
  <si>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</si>
  <si>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</si>
  <si>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</si>
  <si>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</si>
  <si>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</si>
  <si>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</si>
  <si>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</si>
  <si>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</si>
  <si>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</si>
  <si>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</si>
  <si>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</si>
  <si>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</si>
  <si>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</si>
  <si>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</si>
  <si>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</si>
  <si>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</si>
  <si>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</si>
  <si>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</si>
  <si>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</si>
  <si>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</si>
  <si>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</si>
  <si>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</si>
  <si>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</si>
  <si>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</si>
  <si>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</si>
  <si>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</si>
  <si>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</si>
  <si>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</si>
  <si>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</si>
  <si>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</si>
  <si>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</si>
  <si>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</si>
  <si>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</si>
  <si>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</si>
  <si>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</si>
  <si>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</si>
  <si>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</si>
  <si>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</si>
  <si>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</si>
  <si>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</si>
  <si>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</si>
  <si>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</si>
  <si>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</si>
  <si>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</si>
  <si>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</si>
  <si>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</si>
  <si>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</si>
  <si>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</si>
  <si>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</si>
  <si>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</si>
  <si>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</si>
  <si>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</si>
  <si>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</si>
  <si>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</si>
  <si>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</si>
  <si>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</si>
  <si>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</si>
  <si>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</si>
  <si>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</si>
  <si>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</si>
  <si>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</si>
  <si>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</si>
  <si>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</si>
  <si>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</si>
  <si>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</si>
  <si>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</si>
  <si>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</si>
  <si>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</si>
  <si>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</si>
  <si>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</si>
  <si>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</si>
  <si>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</si>
  <si>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</si>
  <si>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</si>
  <si>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</si>
  <si>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</si>
  <si>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</si>
  <si>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</si>
  <si>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</si>
  <si>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</si>
  <si>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</si>
  <si>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</si>
  <si>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</si>
  <si>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</si>
  <si>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</si>
  <si>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</si>
  <si>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</si>
  <si>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</si>
  <si>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</si>
  <si>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</si>
  <si>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</si>
  <si>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</si>
  <si>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</si>
  <si>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</si>
  <si>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</si>
  <si>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</si>
  <si>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</si>
  <si>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</si>
  <si>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</si>
  <si>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</si>
  <si>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</si>
  <si>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</si>
  <si>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</si>
  <si>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</si>
  <si>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</si>
  <si>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</si>
  <si>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</si>
  <si>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</si>
  <si>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</si>
  <si>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</si>
  <si>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</si>
  <si>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</si>
  <si>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</si>
  <si>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</si>
  <si>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</si>
  <si>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</si>
  <si>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</si>
  <si>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</si>
  <si>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</si>
  <si>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</si>
  <si>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</si>
  <si>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</si>
  <si>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</si>
  <si>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</si>
  <si>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</si>
  <si>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</si>
  <si>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</si>
  <si>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</si>
  <si>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</si>
  <si>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</si>
  <si>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</si>
  <si>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</si>
  <si>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</si>
  <si>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</si>
  <si>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</si>
  <si>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</si>
  <si>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</si>
  <si>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</si>
  <si>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</si>
  <si>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</si>
  <si>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</si>
  <si>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</si>
  <si>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</si>
  <si>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</si>
  <si>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</si>
  <si>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</si>
  <si>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</si>
  <si>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</si>
  <si>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</si>
  <si>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</si>
  <si>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</si>
  <si>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</si>
  <si>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</si>
  <si>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</si>
  <si>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</si>
  <si>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</si>
  <si>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</si>
  <si>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</si>
  <si>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</si>
  <si>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</si>
  <si>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</si>
  <si>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</si>
  <si>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</si>
  <si>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</si>
  <si>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</si>
  <si>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</si>
  <si>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</si>
  <si>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</si>
  <si>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</si>
  <si>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</si>
  <si>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</si>
  <si>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</si>
  <si>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</si>
  <si>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</si>
  <si>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</si>
  <si>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</si>
  <si>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</si>
  <si>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</si>
  <si>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</si>
  <si>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</si>
  <si>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</si>
  <si>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</si>
  <si>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</si>
  <si>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</si>
  <si>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</si>
  <si>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</si>
  <si>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</si>
  <si>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</si>
  <si>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</si>
  <si>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</si>
  <si>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</si>
  <si>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</si>
  <si>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</si>
  <si>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</si>
  <si>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</si>
  <si>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</si>
  <si>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</si>
  <si>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</si>
  <si>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</si>
  <si>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</si>
  <si>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</si>
  <si>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</si>
  <si>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</si>
  <si>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</si>
  <si>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</si>
  <si>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</si>
  <si>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</si>
  <si>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</si>
  <si>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</si>
  <si>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</si>
  <si>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</si>
  <si>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</si>
  <si>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</si>
  <si>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</si>
  <si>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</si>
  <si>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</si>
  <si>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</si>
  <si>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</si>
  <si>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</si>
  <si>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</si>
  <si>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</si>
  <si>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</si>
  <si>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</si>
  <si>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</si>
  <si>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</si>
  <si>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</si>
  <si>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</si>
  <si>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</si>
  <si>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</si>
  <si>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</si>
  <si>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</si>
  <si>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</si>
  <si>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</si>
  <si>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</si>
  <si>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</si>
  <si>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</si>
  <si>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</si>
  <si>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</si>
  <si>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</si>
  <si>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</si>
  <si>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</si>
  <si>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</si>
  <si>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</si>
  <si>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</si>
  <si>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</si>
  <si>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</si>
  <si>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</si>
  <si>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</si>
  <si>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</si>
  <si>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</si>
  <si>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</si>
  <si>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</si>
  <si>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</si>
  <si>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</si>
  <si>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</si>
  <si>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</si>
  <si>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</si>
  <si>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</si>
  <si>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</si>
  <si>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</si>
  <si>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</si>
  <si>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</si>
  <si>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</si>
  <si>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</si>
  <si>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</si>
  <si>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</si>
  <si>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</si>
  <si>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</si>
  <si>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</si>
  <si>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</si>
  <si>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</si>
  <si>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</si>
  <si>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</si>
  <si>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</si>
  <si>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</si>
  <si>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</si>
  <si>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</si>
  <si>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</si>
  <si>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</si>
  <si>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</si>
  <si>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</si>
  <si>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</si>
  <si>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</si>
  <si>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</si>
  <si>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</si>
  <si>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</si>
  <si>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</si>
  <si>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</si>
  <si>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</si>
  <si>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</si>
  <si>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</si>
  <si>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</si>
  <si>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</si>
  <si>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</si>
  <si>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</si>
  <si>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</si>
  <si>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</si>
  <si>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</si>
  <si>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</si>
  <si>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</si>
  <si>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</si>
  <si>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</si>
  <si>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</si>
  <si>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</si>
  <si>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</si>
  <si>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</si>
  <si>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</si>
  <si>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</si>
  <si>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</si>
  <si>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</si>
  <si>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</si>
  <si>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</si>
  <si>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</si>
  <si>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</si>
  <si>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</si>
  <si>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</si>
  <si>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</si>
  <si>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</si>
  <si>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</si>
  <si>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</si>
  <si>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</si>
  <si>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</si>
  <si>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</si>
  <si>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</si>
  <si>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</si>
  <si>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</si>
  <si>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</si>
  <si>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</si>
  <si>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</si>
  <si>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</si>
  <si>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</si>
  <si>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</si>
  <si>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</si>
  <si>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</si>
  <si>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</si>
  <si>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</si>
  <si>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</si>
  <si>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</si>
  <si>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</si>
  <si>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</si>
  <si>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</si>
  <si>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</si>
  <si>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</si>
  <si>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</si>
  <si>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</si>
  <si>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</si>
  <si>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</si>
  <si>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</si>
  <si>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</si>
  <si>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</si>
  <si>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</si>
  <si>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</si>
  <si>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</si>
  <si>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</si>
  <si>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</si>
  <si>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</si>
  <si>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</si>
  <si>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</si>
  <si>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</si>
  <si>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</si>
  <si>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</si>
  <si>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</si>
  <si>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</si>
  <si>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</si>
  <si>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</si>
  <si>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</si>
  <si>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</si>
  <si>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</si>
  <si>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</si>
  <si>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</si>
  <si>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</si>
  <si>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</si>
  <si>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</si>
  <si>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</si>
  <si>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</si>
  <si>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</si>
  <si>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</si>
  <si>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</si>
  <si>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</si>
  <si>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</si>
  <si>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</si>
  <si>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</si>
  <si>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</si>
  <si>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</si>
  <si>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</si>
  <si>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</si>
  <si>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</si>
  <si>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</si>
  <si>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</si>
  <si>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</si>
  <si>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</si>
  <si>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</si>
  <si>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</si>
  <si>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</si>
  <si>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</si>
  <si>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</si>
  <si>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</si>
  <si>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</si>
  <si>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</si>
  <si>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</si>
  <si>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</si>
  <si>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</si>
  <si>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</si>
  <si>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</si>
  <si>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</si>
  <si>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</si>
  <si>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</si>
  <si>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</si>
  <si>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</si>
  <si>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</si>
  <si>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</si>
  <si>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</si>
  <si>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</si>
  <si>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</si>
  <si>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</si>
  <si>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</si>
  <si>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</si>
  <si>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</si>
  <si>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</si>
  <si>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</si>
  <si>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</si>
  <si>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</si>
  <si>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</si>
  <si>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</si>
  <si>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</si>
  <si>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</si>
  <si>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</si>
  <si>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</si>
  <si>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</si>
  <si>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</si>
  <si>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</si>
  <si>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</si>
  <si>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</si>
  <si>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</si>
  <si>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</si>
  <si>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</si>
  <si>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</si>
  <si>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</si>
  <si>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</si>
  <si>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</si>
  <si>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</si>
  <si>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</si>
  <si>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</si>
  <si>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</si>
  <si>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</si>
  <si>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</si>
  <si>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</si>
  <si>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</si>
  <si>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</si>
  <si>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</si>
  <si>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</si>
  <si>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</si>
  <si>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</si>
  <si>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</si>
  <si>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</si>
  <si>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</si>
  <si>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</si>
  <si>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</si>
  <si>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</si>
  <si>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</si>
  <si>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</si>
  <si>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</si>
  <si>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</si>
  <si>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</si>
  <si>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</si>
  <si>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</si>
  <si>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</si>
  <si>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</si>
  <si>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</si>
  <si>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</si>
  <si>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</si>
  <si>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</si>
  <si>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</si>
  <si>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</si>
  <si>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</si>
  <si>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</si>
  <si>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</si>
  <si>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</si>
  <si>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</si>
  <si>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</si>
  <si>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</si>
  <si>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</si>
  <si>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</si>
  <si>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</si>
  <si>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</si>
  <si>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</si>
  <si>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</si>
  <si>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</si>
  <si>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</si>
  <si>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</si>
  <si>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</si>
  <si>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</si>
  <si>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</si>
  <si>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</si>
  <si>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</si>
  <si>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</si>
  <si>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</si>
  <si>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</si>
  <si>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</si>
  <si>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</si>
  <si>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</si>
  <si>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</si>
  <si>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</si>
  <si>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</si>
  <si>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</si>
  <si>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</si>
  <si>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</si>
  <si>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</si>
  <si>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</si>
  <si>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</si>
  <si>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</si>
  <si>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</si>
  <si>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</si>
  <si>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</si>
  <si>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</si>
  <si>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</si>
  <si>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</si>
  <si>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</si>
  <si>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</si>
  <si>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</si>
  <si>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</si>
  <si>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</si>
  <si>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</si>
  <si>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</si>
  <si>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</si>
  <si>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</si>
  <si>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</si>
  <si>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</si>
  <si>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</si>
  <si>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</si>
  <si>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</si>
  <si>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</si>
  <si>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</si>
  <si>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</si>
  <si>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</si>
  <si>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</si>
  <si>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</si>
  <si>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</si>
  <si>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</si>
  <si>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</si>
  <si>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</si>
  <si>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</si>
  <si>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</si>
  <si>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</si>
  <si>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</si>
  <si>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</si>
  <si>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</si>
  <si>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</si>
  <si>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</si>
  <si>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</si>
  <si>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</si>
  <si>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</si>
  <si>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</si>
  <si>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</si>
  <si>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</si>
  <si>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</si>
  <si>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</si>
  <si>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</si>
  <si>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</si>
  <si>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</si>
  <si>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</si>
  <si>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</si>
  <si>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</si>
  <si>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</si>
  <si>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</si>
  <si>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</si>
  <si>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</si>
  <si>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</si>
  <si>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</si>
  <si>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</si>
  <si>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</si>
  <si>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</si>
  <si>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</si>
  <si>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</si>
  <si>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</si>
  <si>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</si>
  <si>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</si>
  <si>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</si>
  <si>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</si>
  <si>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</si>
  <si>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</si>
  <si>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</si>
  <si>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</si>
  <si>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</si>
  <si>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</si>
  <si>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</si>
  <si>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</si>
  <si>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</si>
  <si>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</si>
  <si>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</si>
  <si>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</si>
  <si>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</si>
  <si>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</si>
  <si>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</si>
  <si>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</si>
  <si>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</si>
  <si>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</si>
  <si>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</si>
  <si>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</si>
  <si>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</si>
  <si>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</si>
  <si>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</si>
  <si>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</si>
  <si>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</si>
  <si>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</si>
  <si>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</si>
  <si>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</si>
  <si>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</si>
  <si>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</si>
  <si>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</si>
  <si>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</si>
  <si>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</si>
  <si>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</si>
  <si>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</si>
  <si>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</si>
  <si>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</si>
  <si>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</si>
  <si>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</si>
  <si>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</si>
  <si>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</si>
  <si>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</si>
  <si>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</si>
  <si>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</si>
  <si>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</si>
  <si>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</si>
  <si>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</si>
  <si>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</si>
  <si>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</si>
  <si>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</si>
  <si>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</si>
  <si>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</si>
  <si>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</si>
  <si>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</si>
  <si>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</si>
  <si>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</si>
  <si>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</si>
  <si>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</si>
  <si>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</si>
  <si>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</si>
  <si>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</si>
  <si>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</si>
  <si>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</si>
  <si>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</si>
  <si>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</si>
  <si>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</si>
  <si>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</si>
  <si>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</si>
  <si>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</si>
  <si>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</si>
  <si>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</si>
  <si>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</si>
  <si>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</si>
  <si>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</si>
  <si>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</si>
  <si>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</si>
  <si>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</si>
  <si>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</si>
  <si>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</si>
  <si>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</si>
  <si>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</si>
  <si>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</si>
  <si>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</si>
  <si>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</si>
  <si>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</si>
  <si>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</si>
  <si>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</si>
  <si>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</si>
  <si>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</si>
  <si>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</si>
  <si>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</si>
  <si>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</si>
  <si>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</si>
  <si>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</si>
  <si>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</si>
  <si>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</si>
  <si>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</si>
  <si>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</si>
  <si>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</si>
  <si>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</si>
  <si>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</si>
  <si>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</si>
  <si>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</si>
  <si>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</si>
  <si>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</si>
  <si>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</si>
  <si>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</si>
  <si>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</si>
  <si>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</si>
  <si>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</si>
  <si>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</si>
  <si>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</si>
  <si>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</si>
  <si>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</si>
  <si>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</si>
  <si>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</si>
  <si>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</si>
  <si>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</si>
  <si>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</si>
  <si>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</si>
  <si>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</si>
  <si>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</si>
  <si>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</si>
  <si>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</si>
  <si>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</si>
  <si>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</si>
  <si>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</si>
  <si>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</si>
  <si>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</si>
  <si>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</si>
  <si>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</si>
  <si>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</si>
  <si>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</si>
  <si>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</si>
  <si>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</si>
  <si>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</si>
  <si>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</si>
  <si>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</si>
  <si>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</si>
  <si>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</si>
  <si>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</si>
  <si>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</si>
  <si>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</si>
  <si>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</si>
  <si>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</si>
  <si>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</si>
  <si>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</si>
  <si>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</si>
  <si>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</si>
  <si>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</si>
  <si>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</si>
  <si>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</si>
  <si>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</si>
  <si>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</si>
  <si>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</si>
  <si>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</si>
  <si>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</si>
  <si>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</si>
  <si>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</si>
  <si>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</si>
  <si>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</si>
  <si>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</si>
  <si>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</si>
  <si>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</si>
  <si>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</si>
  <si>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</si>
  <si>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</si>
  <si>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</si>
  <si>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</si>
  <si>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</si>
  <si>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</si>
  <si>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</si>
  <si>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</si>
  <si>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</si>
  <si>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</si>
  <si>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</si>
  <si>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</si>
  <si>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</si>
  <si>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</si>
  <si>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</si>
  <si>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</si>
  <si>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</si>
  <si>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</si>
  <si>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</si>
  <si>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</si>
  <si>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</si>
  <si>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</si>
  <si>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</si>
  <si>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</si>
  <si>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</si>
  <si>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</si>
  <si>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</si>
  <si>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</si>
  <si>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</si>
  <si>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</si>
  <si>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</si>
  <si>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</si>
  <si>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</si>
  <si>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</si>
  <si>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</si>
  <si>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</si>
  <si>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</si>
  <si>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</si>
  <si>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</si>
  <si>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</si>
  <si>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</si>
  <si>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</si>
  <si>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</si>
  <si>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</si>
  <si>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</si>
  <si>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</si>
  <si>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</si>
  <si>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</si>
  <si>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</si>
  <si>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</si>
  <si>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</si>
  <si>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</si>
  <si>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</si>
  <si>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</si>
  <si>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</si>
  <si>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</si>
  <si>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</si>
  <si>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</si>
  <si>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</si>
  <si>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</si>
  <si>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</si>
  <si>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</si>
  <si>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</si>
  <si>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</si>
  <si>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</si>
  <si>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</si>
  <si>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</si>
  <si>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</si>
  <si>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</si>
  <si>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</si>
  <si>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</si>
  <si>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</si>
  <si>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</si>
  <si>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</si>
  <si>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</si>
  <si>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</si>
  <si>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</si>
  <si>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</si>
  <si>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</si>
  <si>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</si>
  <si>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</si>
  <si>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</si>
  <si>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</si>
  <si>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</si>
  <si>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</si>
  <si>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</si>
  <si>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</si>
  <si>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</si>
  <si>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</si>
  <si>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</si>
  <si>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</si>
  <si>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</si>
  <si>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</si>
  <si>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</si>
  <si>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</si>
  <si>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</si>
  <si>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</si>
  <si>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</si>
  <si>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</si>
  <si>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</si>
  <si>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</si>
  <si>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</si>
  <si>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</si>
  <si>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</si>
  <si>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</si>
  <si>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</si>
  <si>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</si>
  <si>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</si>
  <si>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</si>
  <si>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</si>
  <si>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</si>
  <si>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</si>
  <si>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</si>
  <si>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</si>
  <si>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</si>
  <si>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</si>
  <si>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</si>
  <si>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</si>
  <si>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</si>
  <si>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</si>
  <si>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</si>
  <si>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</si>
  <si>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</si>
  <si>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</si>
  <si>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</si>
  <si>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</si>
  <si>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</si>
  <si>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</si>
  <si>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</si>
  <si>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</si>
  <si>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</si>
  <si>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</si>
  <si>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</si>
  <si>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</si>
  <si>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</si>
  <si>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</si>
  <si>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</si>
  <si>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</si>
  <si>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</si>
  <si>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</si>
  <si>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</si>
  <si>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</si>
  <si>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</si>
  <si>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</si>
  <si>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</si>
  <si>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</si>
  <si>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</si>
  <si>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</si>
  <si>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</si>
  <si>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</si>
  <si>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</si>
  <si>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</si>
  <si>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</si>
  <si>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</si>
  <si>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</si>
  <si>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</si>
  <si>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</si>
  <si>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</si>
  <si>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</si>
  <si>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</si>
  <si>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</si>
  <si>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</si>
  <si>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</si>
  <si>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</si>
  <si>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</si>
  <si>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</si>
  <si>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</si>
  <si>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</si>
  <si>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</si>
  <si>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</si>
  <si>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</si>
  <si>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</si>
  <si>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</si>
  <si>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</si>
  <si>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</si>
  <si>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</si>
  <si>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</si>
  <si>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</si>
  <si>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</si>
  <si>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</si>
  <si>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</si>
  <si>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</si>
  <si>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</si>
  <si>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</si>
  <si>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</si>
  <si>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</si>
  <si>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</si>
  <si>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</si>
  <si>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</si>
  <si>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</si>
  <si>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</si>
  <si>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</si>
  <si>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</si>
  <si>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</si>
  <si>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</si>
  <si>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</si>
  <si>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</si>
  <si>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</si>
  <si>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</si>
  <si>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</si>
  <si>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</si>
  <si>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</si>
  <si>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</si>
  <si>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</si>
  <si>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</si>
  <si>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</si>
  <si>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</si>
  <si>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</si>
  <si>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</si>
  <si>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</si>
  <si>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</si>
  <si>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</si>
  <si>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</si>
  <si>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</si>
  <si>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</si>
  <si>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</si>
  <si>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</si>
  <si>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</si>
  <si>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</si>
  <si>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</si>
  <si>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</si>
  <si>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</si>
  <si>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</si>
  <si>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</si>
  <si>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</si>
  <si>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</si>
  <si>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</si>
  <si>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</si>
  <si>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</si>
  <si>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</si>
  <si>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</si>
  <si>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</si>
  <si>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</si>
  <si>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</si>
  <si>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</si>
  <si>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</si>
  <si>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</si>
  <si>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</si>
  <si>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</si>
  <si>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</si>
  <si>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</si>
  <si>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</si>
  <si>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</si>
  <si>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</si>
  <si>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</si>
  <si>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</si>
  <si>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</si>
  <si>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</si>
  <si>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</si>
  <si>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</si>
  <si>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</si>
  <si>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</si>
  <si>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</si>
  <si>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</si>
  <si>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</si>
  <si>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</si>
  <si>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</si>
  <si>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</si>
  <si>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</si>
  <si>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</si>
  <si>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</si>
  <si>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</si>
  <si>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</si>
  <si>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</si>
  <si>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</si>
  <si>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</si>
  <si>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</si>
  <si>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</si>
  <si>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</si>
  <si>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</si>
  <si>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</si>
  <si>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</si>
  <si>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</si>
  <si>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</si>
  <si>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</si>
  <si>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</si>
  <si>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</si>
  <si>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</si>
  <si>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</si>
  <si>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</si>
  <si>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</si>
  <si>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</si>
  <si>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</si>
  <si>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</si>
  <si>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</si>
  <si>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</si>
  <si>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</si>
  <si>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</si>
  <si>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</si>
  <si>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</si>
  <si>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</si>
  <si>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</si>
  <si>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</si>
  <si>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</si>
  <si>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</si>
  <si>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</si>
  <si>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</si>
  <si>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</si>
  <si>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</si>
  <si>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</si>
  <si>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</si>
  <si>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</si>
  <si>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</si>
  <si>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</si>
  <si>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</si>
  <si>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</si>
  <si>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</si>
  <si>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</si>
  <si>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</si>
  <si>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</si>
  <si>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</si>
  <si>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</si>
  <si>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</si>
  <si>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</si>
  <si>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</si>
  <si>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</si>
  <si>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</si>
  <si>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</si>
  <si>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</si>
  <si>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</si>
  <si>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</si>
  <si>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</si>
  <si>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</si>
  <si>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</si>
  <si>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</si>
  <si>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</si>
  <si>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</si>
  <si>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</si>
  <si>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</si>
  <si>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</si>
  <si>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</si>
  <si>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</si>
  <si>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</si>
  <si>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</si>
  <si>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</si>
  <si>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</si>
  <si>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</si>
  <si>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</si>
  <si>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</si>
  <si>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</si>
  <si>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</si>
  <si>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</si>
  <si>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</si>
  <si>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</si>
  <si>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</si>
  <si>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</si>
  <si>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</si>
  <si>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</si>
  <si>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</si>
  <si>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</si>
  <si>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</si>
  <si>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</si>
  <si>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</si>
  <si>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</si>
  <si>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</si>
  <si>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</si>
  <si>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</si>
  <si>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</si>
  <si>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</si>
  <si>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</si>
  <si>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</si>
  <si>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</si>
  <si>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</si>
  <si>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</si>
  <si>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</si>
  <si>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</si>
  <si>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</si>
  <si>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</si>
  <si>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</si>
  <si>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</si>
  <si>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</si>
  <si>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</si>
  <si>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</si>
  <si>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</si>
  <si>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</si>
  <si>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</si>
  <si>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</si>
  <si>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</si>
  <si>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</si>
  <si>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</si>
  <si>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</si>
  <si>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</si>
  <si>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</si>
  <si>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</si>
  <si>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</si>
  <si>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</si>
  <si>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</si>
  <si>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</si>
  <si>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</si>
  <si>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</si>
  <si>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</si>
  <si>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</si>
  <si>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</si>
  <si>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</si>
  <si>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</si>
  <si>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</si>
  <si>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</si>
  <si>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</si>
  <si>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</si>
  <si>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</si>
  <si>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</si>
  <si>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</si>
  <si>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</si>
  <si>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</si>
  <si>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</si>
  <si>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</si>
  <si>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</si>
  <si>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</si>
  <si>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</si>
  <si>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</si>
  <si>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</si>
  <si>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</si>
  <si>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</si>
  <si>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</si>
  <si>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</si>
  <si>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</si>
  <si>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</si>
  <si>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</si>
  <si>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</si>
  <si>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</si>
  <si>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</si>
  <si>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</si>
  <si>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</si>
  <si>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</si>
  <si>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</si>
  <si>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</si>
  <si>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</si>
  <si>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</si>
  <si>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</si>
  <si>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</si>
  <si>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</si>
  <si>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</si>
  <si>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</si>
  <si>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</si>
  <si>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</si>
  <si>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</si>
  <si>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</si>
  <si>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</si>
  <si>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</si>
  <si>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</si>
  <si>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</si>
  <si>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</si>
  <si>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</si>
  <si>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</si>
  <si>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</si>
  <si>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</si>
  <si>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</si>
  <si>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</si>
  <si>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</si>
  <si>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</si>
  <si>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</si>
  <si>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</si>
  <si>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</si>
  <si>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</si>
  <si>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</si>
  <si>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</si>
  <si>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</si>
  <si>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</si>
  <si>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</si>
  <si>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</si>
  <si>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</si>
  <si>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</si>
  <si>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</si>
  <si>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</si>
  <si>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</si>
  <si>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</si>
  <si>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</si>
  <si>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</si>
  <si>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</si>
  <si>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</si>
  <si>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</si>
  <si>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</si>
  <si>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</si>
  <si>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</si>
  <si>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</si>
  <si>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</si>
  <si>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</si>
  <si>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</si>
  <si>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</si>
  <si>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</si>
  <si>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</si>
  <si>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</si>
  <si>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</si>
  <si>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</si>
  <si>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</si>
  <si>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</si>
  <si>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</si>
  <si>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</si>
  <si>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</si>
  <si>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</si>
  <si>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</si>
  <si>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</si>
  <si>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</si>
  <si>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</si>
  <si>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</si>
  <si>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</si>
  <si>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</si>
  <si>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</si>
  <si>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</si>
  <si>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</si>
  <si>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</si>
  <si>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</si>
  <si>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</si>
  <si>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</si>
  <si>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</si>
  <si>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</si>
  <si>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</si>
  <si>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</si>
  <si>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</si>
  <si>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</si>
  <si>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</si>
  <si>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</si>
  <si>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</si>
  <si>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</si>
  <si>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</si>
  <si>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</si>
  <si>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</si>
  <si>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</si>
  <si>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</si>
  <si>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</si>
  <si>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</si>
  <si>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</si>
  <si>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</si>
  <si>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</si>
  <si>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</si>
  <si>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</si>
  <si>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</si>
  <si>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</si>
  <si>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</si>
  <si>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</si>
  <si>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</si>
  <si>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</si>
  <si>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</si>
  <si>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</si>
  <si>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</si>
  <si>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</si>
  <si>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</si>
  <si>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</si>
  <si>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</si>
  <si>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</si>
  <si>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</si>
  <si>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</si>
  <si>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</si>
  <si>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</si>
  <si>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</si>
  <si>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</si>
  <si>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</si>
  <si>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</si>
  <si>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</si>
  <si>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</si>
  <si>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</si>
  <si>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</si>
  <si>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</si>
  <si>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</si>
  <si>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</si>
  <si>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</si>
  <si>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</si>
  <si>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</si>
  <si>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</si>
  <si>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</si>
  <si>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</si>
  <si>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</si>
  <si>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</si>
  <si>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</si>
  <si>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</si>
  <si>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</si>
  <si>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</si>
  <si>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</si>
  <si>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</si>
  <si>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</si>
  <si>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</si>
  <si>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</si>
  <si>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</si>
  <si>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</si>
  <si>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</si>
  <si>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</si>
  <si>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</si>
  <si>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</si>
  <si>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</si>
  <si>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</si>
  <si>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</si>
  <si>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</si>
  <si>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</si>
  <si>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</si>
  <si>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</si>
  <si>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</si>
  <si>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</si>
  <si>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</si>
  <si>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</si>
  <si>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</si>
  <si>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</si>
  <si>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</si>
  <si>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</si>
  <si>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</si>
  <si>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</si>
  <si>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</si>
  <si>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</si>
  <si>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</si>
  <si>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</si>
  <si>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</si>
  <si>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</si>
  <si>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</si>
  <si>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</si>
  <si>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</si>
  <si>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</si>
  <si>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</si>
  <si>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</si>
  <si>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</si>
  <si>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</si>
  <si>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</si>
  <si>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</si>
  <si>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</si>
  <si>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</si>
  <si>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</si>
  <si>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</si>
  <si>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</si>
  <si>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</si>
  <si>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</si>
  <si>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</si>
  <si>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</si>
  <si>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</si>
  <si>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</si>
  <si>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</si>
  <si>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</si>
  <si>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</si>
  <si>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</si>
  <si>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</si>
  <si>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</si>
  <si>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</si>
  <si>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</si>
  <si>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</si>
  <si>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</si>
  <si>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</si>
  <si>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</si>
  <si>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</si>
  <si>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</si>
  <si>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</si>
  <si>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</si>
  <si>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</si>
  <si>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</si>
  <si>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</si>
  <si>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</si>
  <si>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</si>
  <si>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</si>
  <si>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</si>
  <si>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</si>
  <si>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</si>
  <si>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</si>
  <si>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</si>
  <si>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</si>
  <si>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</si>
  <si>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</si>
  <si>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</si>
  <si>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</si>
  <si>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</si>
  <si>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</si>
  <si>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</si>
  <si>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</si>
  <si>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</si>
  <si>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</si>
  <si>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</si>
  <si>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</si>
  <si>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</si>
  <si>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</si>
  <si>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</si>
  <si>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</si>
  <si>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</si>
  <si>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</si>
  <si>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</si>
  <si>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</si>
  <si>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</si>
  <si>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</si>
  <si>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</si>
  <si>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</si>
  <si>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</si>
  <si>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</si>
  <si>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</si>
  <si>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</si>
  <si>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</si>
  <si>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</si>
  <si>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</si>
  <si>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</si>
  <si>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</si>
  <si>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</si>
  <si>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</si>
  <si>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</si>
  <si>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</si>
  <si>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</si>
  <si>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</si>
  <si>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</si>
  <si>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</si>
  <si>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</si>
  <si>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</si>
  <si>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</si>
  <si>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</si>
  <si>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</si>
  <si>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</si>
  <si>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</si>
  <si>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</si>
  <si>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</si>
  <si>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</si>
  <si>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</si>
  <si>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</si>
  <si>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</si>
  <si>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</si>
  <si>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</si>
  <si>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</si>
  <si>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</si>
  <si>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</si>
  <si>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</si>
  <si>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</si>
  <si>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</si>
  <si>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</si>
  <si>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</si>
  <si>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</si>
  <si>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</si>
  <si>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</si>
  <si>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</si>
  <si>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</si>
  <si>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</si>
  <si>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</si>
  <si>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</si>
  <si>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</si>
  <si>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</si>
  <si>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</si>
  <si>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</si>
  <si>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</si>
  <si>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</si>
  <si>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</si>
  <si>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</si>
  <si>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</si>
  <si>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</si>
  <si>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</si>
  <si>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</si>
  <si>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</si>
  <si>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</si>
  <si>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</si>
  <si>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</si>
  <si>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</si>
  <si>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</si>
  <si>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</si>
  <si>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</si>
  <si>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</si>
  <si>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</si>
  <si>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</si>
  <si>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</si>
  <si>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</si>
  <si>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</si>
  <si>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</si>
  <si>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</si>
  <si>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</si>
  <si>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</si>
  <si>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</si>
  <si>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</si>
  <si>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</si>
  <si>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</si>
  <si>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</si>
  <si>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</si>
  <si>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</si>
  <si>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</si>
  <si>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</si>
  <si>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</si>
  <si>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</si>
  <si>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</si>
  <si>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</si>
  <si>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</si>
  <si>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</si>
  <si>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</si>
  <si>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</si>
  <si>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</si>
  <si>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</si>
  <si>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</si>
  <si>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</si>
  <si>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</si>
  <si>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</si>
  <si>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</si>
  <si>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</si>
  <si>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</si>
  <si>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</si>
  <si>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</si>
  <si>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</si>
  <si>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</si>
  <si>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</si>
  <si>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</si>
  <si>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</si>
  <si>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</si>
  <si>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</si>
  <si>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</si>
  <si>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</si>
  <si>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</si>
  <si>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</si>
  <si>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</si>
  <si>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</si>
  <si>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</si>
  <si>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</si>
  <si>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</si>
  <si>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</si>
  <si>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</si>
  <si>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</si>
  <si>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</si>
  <si>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</si>
  <si>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</si>
  <si>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</si>
  <si>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</si>
  <si>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</si>
  <si>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</si>
  <si>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</si>
  <si>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</si>
  <si>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</si>
  <si>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</si>
  <si>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</si>
  <si>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</si>
  <si>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</si>
  <si>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</si>
  <si>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</si>
  <si>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</si>
  <si>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</si>
  <si>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</si>
  <si>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</si>
  <si>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</si>
  <si>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</si>
  <si>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</si>
  <si>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</si>
  <si>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</si>
  <si>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</si>
  <si>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</si>
  <si>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</si>
  <si>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</si>
  <si>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</si>
  <si>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</si>
  <si>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</si>
  <si>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</si>
  <si>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</si>
  <si>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</si>
  <si>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</si>
  <si>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</si>
  <si>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</si>
  <si>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</si>
  <si>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</si>
  <si>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</si>
  <si>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</si>
  <si>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</si>
  <si>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</si>
  <si>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</si>
  <si>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</si>
  <si>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</si>
  <si>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</si>
  <si>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</si>
  <si>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</si>
  <si>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</si>
  <si>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</si>
  <si>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</si>
  <si>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</si>
  <si>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</si>
  <si>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</si>
  <si>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</si>
  <si>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</si>
  <si>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</si>
  <si>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</si>
  <si>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</si>
  <si>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</si>
  <si>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</si>
  <si>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</si>
  <si>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</si>
  <si>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</si>
  <si>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</si>
  <si>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</si>
  <si>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</si>
  <si>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</si>
  <si>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</si>
  <si>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</si>
  <si>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</si>
  <si>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</si>
  <si>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</si>
  <si>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</si>
  <si>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</si>
  <si>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</si>
  <si>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</si>
  <si>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</si>
  <si>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</si>
  <si>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</si>
  <si>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</si>
  <si>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</si>
  <si>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</si>
  <si>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</si>
  <si>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</si>
  <si>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</si>
  <si>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</si>
  <si>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</si>
  <si>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</si>
  <si>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</si>
  <si>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</si>
  <si>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</si>
  <si>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</si>
  <si>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</si>
  <si>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</si>
  <si>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</si>
  <si>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</si>
  <si>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</si>
  <si>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</si>
  <si>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</si>
  <si>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</si>
  <si>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</si>
  <si>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</si>
  <si>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</si>
  <si>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</si>
  <si>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</si>
  <si>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</si>
  <si>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</si>
  <si>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</si>
  <si>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</si>
  <si>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</si>
  <si>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</si>
  <si>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</si>
  <si>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</si>
  <si>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</si>
  <si>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</si>
  <si>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</si>
  <si>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</si>
  <si>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</si>
  <si>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</si>
  <si>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</si>
  <si>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</si>
  <si>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</si>
  <si>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</si>
  <si>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</si>
  <si>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</si>
  <si>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</si>
  <si>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</si>
  <si>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</si>
  <si>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</si>
  <si>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</si>
  <si>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</si>
  <si>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</si>
  <si>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</si>
  <si>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</si>
  <si>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</si>
  <si>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</si>
  <si>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</si>
  <si>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</si>
  <si>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</si>
  <si>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</si>
  <si>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</si>
  <si>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</si>
  <si>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</si>
  <si>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</si>
  <si>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</si>
  <si>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</si>
  <si>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</si>
  <si>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</si>
  <si>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</si>
  <si>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</si>
  <si>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</si>
  <si>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</si>
  <si>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</si>
  <si>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</si>
  <si>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</si>
  <si>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</si>
  <si>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</si>
  <si>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</si>
  <si>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</si>
  <si>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</si>
  <si>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</si>
  <si>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</si>
  <si>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</si>
  <si>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</si>
  <si>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</si>
  <si>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</si>
  <si>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</si>
  <si>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</si>
  <si>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</si>
  <si>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</si>
  <si>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</si>
  <si>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</si>
  <si>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</si>
  <si>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</si>
  <si>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</si>
  <si>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</si>
  <si>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</si>
  <si>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</si>
  <si>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</si>
  <si>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</si>
  <si>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</si>
  <si>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</si>
  <si>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</si>
  <si>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</si>
  <si>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</si>
  <si>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</si>
  <si>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</si>
  <si>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</si>
  <si>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</si>
  <si>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</si>
  <si>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</si>
  <si>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</si>
  <si>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</si>
  <si>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</si>
  <si>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</si>
  <si>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</si>
  <si>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</si>
  <si>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</si>
  <si>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</si>
  <si>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</si>
  <si>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</si>
  <si>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</si>
  <si>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</si>
  <si>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</si>
  <si>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</si>
  <si>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</si>
  <si>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</si>
  <si>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</si>
  <si>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</si>
  <si>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</si>
  <si>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</si>
  <si>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</si>
  <si>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</si>
  <si>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</si>
  <si>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</si>
  <si>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</si>
  <si>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</si>
  <si>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</si>
  <si>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</si>
  <si>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</si>
  <si>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</si>
  <si>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</si>
  <si>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</si>
  <si>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</si>
  <si>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</si>
  <si>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</si>
  <si>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</si>
  <si>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</si>
  <si>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</si>
  <si>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</si>
  <si>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</si>
  <si>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</si>
  <si>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</si>
  <si>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</si>
  <si>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</si>
  <si>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</si>
  <si>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</si>
  <si>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</si>
  <si>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</si>
  <si>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</si>
  <si>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</si>
  <si>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</si>
  <si>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</si>
  <si>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</si>
  <si>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</si>
  <si>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</si>
  <si>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</si>
  <si>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</si>
  <si>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</si>
  <si>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</si>
  <si>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</si>
  <si>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</si>
  <si>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</si>
  <si>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</si>
  <si>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</si>
  <si>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</si>
  <si>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</si>
  <si>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</si>
  <si>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</si>
  <si>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</si>
  <si>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</si>
  <si>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</si>
  <si>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</si>
  <si>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</si>
  <si>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</si>
  <si>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</si>
  <si>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</si>
  <si>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</si>
  <si>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</si>
  <si>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</si>
  <si>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</si>
  <si>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</si>
  <si>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</si>
  <si>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</si>
  <si>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</si>
  <si>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</si>
  <si>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</si>
  <si>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</si>
  <si>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</si>
  <si>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</si>
  <si>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</si>
  <si>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</si>
  <si>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</si>
  <si>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</si>
  <si>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</si>
  <si>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</si>
  <si>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</si>
  <si>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</si>
  <si>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</si>
  <si>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</si>
  <si>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</si>
  <si>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</si>
  <si>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</si>
  <si>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</si>
  <si>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</si>
  <si>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</si>
  <si>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</si>
  <si>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</si>
  <si>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</si>
  <si>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</si>
  <si>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</si>
  <si>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</si>
  <si>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</si>
  <si>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</si>
  <si>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</si>
  <si>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</si>
  <si>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</si>
  <si>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</si>
  <si>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</si>
  <si>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</si>
  <si>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</si>
  <si>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</si>
  <si>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</si>
  <si>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</si>
  <si>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</si>
  <si>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</si>
  <si>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</si>
  <si>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</si>
  <si>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</si>
  <si>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</si>
  <si>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</si>
  <si>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</si>
  <si>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</si>
  <si>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</si>
  <si>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</si>
  <si>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</si>
  <si>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</si>
  <si>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</si>
  <si>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</si>
  <si>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</si>
  <si>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</si>
  <si>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</si>
  <si>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</si>
  <si>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</si>
  <si>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</si>
  <si>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</si>
  <si>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</si>
  <si>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</si>
  <si>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</si>
  <si>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</si>
  <si>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</si>
  <si>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</si>
  <si>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</si>
  <si>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</si>
  <si>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</si>
  <si>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</si>
  <si>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</si>
  <si>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</si>
  <si>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</si>
  <si>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</si>
  <si>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</si>
  <si>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</si>
  <si>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</si>
  <si>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</si>
  <si>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</si>
  <si>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</si>
  <si>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</si>
  <si>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</si>
  <si>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</si>
  <si>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</si>
  <si>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</si>
  <si>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</si>
  <si>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</si>
  <si>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</si>
  <si>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</si>
  <si>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</si>
  <si>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</si>
  <si>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</si>
  <si>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</si>
  <si>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</si>
  <si>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</si>
  <si>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</si>
  <si>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</si>
  <si>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</si>
  <si>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</si>
  <si>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</si>
  <si>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</si>
  <si>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</si>
  <si>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</si>
  <si>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</si>
  <si>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</si>
  <si>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</si>
  <si>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</si>
  <si>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</si>
  <si>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</si>
  <si>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</si>
  <si>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</si>
  <si>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</si>
  <si>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</si>
  <si>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</si>
  <si>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</si>
  <si>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</si>
  <si>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</si>
  <si>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</si>
  <si>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</si>
  <si>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</si>
  <si>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</si>
  <si>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</si>
  <si>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</si>
  <si>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</si>
  <si>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</si>
  <si>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</si>
  <si>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</si>
  <si>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</si>
  <si>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</si>
  <si>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</si>
  <si>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</si>
  <si>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</si>
  <si>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</si>
  <si>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</si>
  <si>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</si>
  <si>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</si>
  <si>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</si>
  <si>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</si>
  <si>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</si>
  <si>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</si>
  <si>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</si>
  <si>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</si>
  <si>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</si>
  <si>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</si>
  <si>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</si>
  <si>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</si>
  <si>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</si>
  <si>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</si>
  <si>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</si>
  <si>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</si>
  <si>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</si>
  <si>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</si>
  <si>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</si>
  <si>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</si>
  <si>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</si>
  <si>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</si>
  <si>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</si>
  <si>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</si>
  <si>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</si>
  <si>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</si>
  <si>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</si>
  <si>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</si>
  <si>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</si>
  <si>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</si>
  <si>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</si>
  <si>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</si>
  <si>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</si>
  <si>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</si>
  <si>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</si>
  <si>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</si>
  <si>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</si>
  <si>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</si>
  <si>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</si>
  <si>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</si>
  <si>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</si>
  <si>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</si>
  <si>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</si>
  <si>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</si>
  <si>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</si>
  <si>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</si>
  <si>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</si>
  <si>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</si>
  <si>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</si>
  <si>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</si>
  <si>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</si>
  <si>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</si>
  <si>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</si>
  <si>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</si>
  <si>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</si>
  <si>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</si>
  <si>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</si>
  <si>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</si>
  <si>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</si>
  <si>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</si>
  <si>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</si>
  <si>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</si>
  <si>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</si>
  <si>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</si>
  <si>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</si>
  <si>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</si>
  <si>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</si>
  <si>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</si>
  <si>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</si>
  <si>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</si>
  <si>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</si>
  <si>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</si>
  <si>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</si>
  <si>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</si>
  <si>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</si>
  <si>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</si>
  <si>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</si>
  <si>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</si>
  <si>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</si>
  <si>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</si>
  <si>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</si>
  <si>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</si>
  <si>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</si>
  <si>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</si>
  <si>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</si>
  <si>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</si>
  <si>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</si>
  <si>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</si>
  <si>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</si>
  <si>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</si>
  <si>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</si>
  <si>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</si>
  <si>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</si>
  <si>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</si>
  <si>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</si>
  <si>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</si>
  <si>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</si>
  <si>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</si>
  <si>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</si>
  <si>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</si>
  <si>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</si>
  <si>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</si>
  <si>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</si>
  <si>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</si>
  <si>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</si>
  <si>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</si>
  <si>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</si>
  <si>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</si>
  <si>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</si>
  <si>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</si>
  <si>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</si>
  <si>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</si>
  <si>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</si>
  <si>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</si>
  <si>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</si>
  <si>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</si>
  <si>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</si>
  <si>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</si>
  <si>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</si>
  <si>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</si>
  <si>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</si>
  <si>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</si>
  <si>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</si>
  <si>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</si>
  <si>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</si>
  <si>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</si>
  <si>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</si>
  <si>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</si>
  <si>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</si>
  <si>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</si>
  <si>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</si>
  <si>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</si>
  <si>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</si>
  <si>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</si>
  <si>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</si>
  <si>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</si>
  <si>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</si>
  <si>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</si>
  <si>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</si>
  <si>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</si>
  <si>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</si>
  <si>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</si>
  <si>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</si>
  <si>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</si>
  <si>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</si>
  <si>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</si>
  <si>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</si>
  <si>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</si>
  <si>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</si>
  <si>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</si>
  <si>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</si>
  <si>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</si>
  <si>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</si>
  <si>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</si>
  <si>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</si>
  <si>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</si>
  <si>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</si>
  <si>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</si>
  <si>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</si>
  <si>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</si>
  <si>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</si>
  <si>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</si>
  <si>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</si>
  <si>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</si>
  <si>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</si>
  <si>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</si>
  <si>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</si>
  <si>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</si>
  <si>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</si>
  <si>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</si>
  <si>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</si>
  <si>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</si>
  <si>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</si>
  <si>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</si>
  <si>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</si>
  <si>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</si>
  <si>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</si>
  <si>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</si>
  <si>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</si>
  <si>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</si>
  <si>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</si>
  <si>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</si>
  <si>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</si>
  <si>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</si>
  <si>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</si>
  <si>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</si>
  <si>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</si>
  <si>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</si>
  <si>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</si>
  <si>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</si>
  <si>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</si>
  <si>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</si>
  <si>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</si>
  <si>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</si>
  <si>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</si>
  <si>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</si>
  <si>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</si>
  <si>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</si>
  <si>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</si>
  <si>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</si>
  <si>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</si>
  <si>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</si>
  <si>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</si>
  <si>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</si>
  <si>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</si>
  <si>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</si>
  <si>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</si>
  <si>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</si>
  <si>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</si>
  <si>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</si>
  <si>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</si>
  <si>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</si>
  <si>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</si>
  <si>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</si>
  <si>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</si>
  <si>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</si>
  <si>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</si>
  <si>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</si>
  <si>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</si>
  <si>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</si>
  <si>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</si>
  <si>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</si>
  <si>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</si>
  <si>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</si>
  <si>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</si>
  <si>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</si>
  <si>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</si>
  <si>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</si>
  <si>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</si>
  <si>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</si>
  <si>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</si>
  <si>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</si>
  <si>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</si>
  <si>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</si>
  <si>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</si>
  <si>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</si>
  <si>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</si>
  <si>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</si>
  <si>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</si>
  <si>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</si>
  <si>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</si>
  <si>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</si>
  <si>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</si>
  <si>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</si>
  <si>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</si>
  <si>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</si>
  <si>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</si>
  <si>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</si>
  <si>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</si>
  <si>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</si>
  <si>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</si>
  <si>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</si>
  <si>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</si>
  <si>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</si>
  <si>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</si>
  <si>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</si>
  <si>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</si>
  <si>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</si>
  <si>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</si>
  <si>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</si>
  <si>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</si>
  <si>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</si>
  <si>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</si>
  <si>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</si>
  <si>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</si>
  <si>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</si>
  <si>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</si>
  <si>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</si>
  <si>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</si>
  <si>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</si>
  <si>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</si>
  <si>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</si>
  <si>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</si>
  <si>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</si>
  <si>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</si>
  <si>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</si>
  <si>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</si>
  <si>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</si>
  <si>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</si>
  <si>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</si>
  <si>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</si>
  <si>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</si>
  <si>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</si>
  <si>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</si>
  <si>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</si>
  <si>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</si>
  <si>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</si>
  <si>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</si>
  <si>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</si>
  <si>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</si>
  <si>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</si>
  <si>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</si>
  <si>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</si>
  <si>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</si>
  <si>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</si>
  <si>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</si>
  <si>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</si>
  <si>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</si>
  <si>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</si>
  <si>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</si>
  <si>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</si>
  <si>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</si>
  <si>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</si>
  <si>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</si>
  <si>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</si>
  <si>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</si>
  <si>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</si>
  <si>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</si>
  <si>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</si>
  <si>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</si>
  <si>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</si>
  <si>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</si>
  <si>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</si>
  <si>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</si>
  <si>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</si>
  <si>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</si>
  <si>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</si>
  <si>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</si>
  <si>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</si>
  <si>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</si>
  <si>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</si>
  <si>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</si>
  <si>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</si>
  <si>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</si>
  <si>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</si>
  <si>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</si>
  <si>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</si>
  <si>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</si>
  <si>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</si>
  <si>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</si>
  <si>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</si>
  <si>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</si>
  <si>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</si>
  <si>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</si>
  <si>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</si>
  <si>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</si>
  <si>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</si>
  <si>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</si>
  <si>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</si>
  <si>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</si>
  <si>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</si>
  <si>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</si>
  <si>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</si>
  <si>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</si>
  <si>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</si>
  <si>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</si>
  <si>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</si>
  <si>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</si>
  <si>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</si>
  <si>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</si>
  <si>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</si>
  <si>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</si>
  <si>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</si>
  <si>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</si>
  <si>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</si>
  <si>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</si>
  <si>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</si>
  <si>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</si>
  <si>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</si>
  <si>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</si>
  <si>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</si>
  <si>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</si>
  <si>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</si>
  <si>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</si>
  <si>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</si>
  <si>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</si>
  <si>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</si>
  <si>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</si>
  <si>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</si>
  <si>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</si>
  <si>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</si>
  <si>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</si>
  <si>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</si>
  <si>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</si>
  <si>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</si>
  <si>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</si>
  <si>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</si>
  <si>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</si>
  <si>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</si>
  <si>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</si>
  <si>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</si>
  <si>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</si>
  <si>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</si>
  <si>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</si>
  <si>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</si>
  <si>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</si>
  <si>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</si>
  <si>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</si>
  <si>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</si>
  <si>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</si>
  <si>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</si>
  <si>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</si>
  <si>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</si>
  <si>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</si>
  <si>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</si>
  <si>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</si>
  <si>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</si>
  <si>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</si>
  <si>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</si>
  <si>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</si>
  <si>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</si>
  <si>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</si>
  <si>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</si>
  <si>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</si>
  <si>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</si>
  <si>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</si>
  <si>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</si>
  <si>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</si>
  <si>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</si>
  <si>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</si>
  <si>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</si>
  <si>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</si>
  <si>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</si>
  <si>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</si>
  <si>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</si>
  <si>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</si>
  <si>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</si>
  <si>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</si>
  <si>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</si>
  <si>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</si>
  <si>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</si>
  <si>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</si>
  <si>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</si>
  <si>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</si>
  <si>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</si>
  <si>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</si>
  <si>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</si>
  <si>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</si>
  <si>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</si>
  <si>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</si>
  <si>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</si>
  <si>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</si>
  <si>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</si>
  <si>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</si>
  <si>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</si>
  <si>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</si>
  <si>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</si>
  <si>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</si>
  <si>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</si>
  <si>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</si>
  <si>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</si>
  <si>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</si>
  <si>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</si>
  <si>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</si>
  <si>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</si>
  <si>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</si>
  <si>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</si>
  <si>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</si>
  <si>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</si>
  <si>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</si>
  <si>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</si>
  <si>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</si>
  <si>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</si>
  <si>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</si>
  <si>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</si>
  <si>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</si>
  <si>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</si>
  <si>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</si>
  <si>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</si>
  <si>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</si>
  <si>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</si>
  <si>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</si>
  <si>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</si>
  <si>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</si>
  <si>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</si>
  <si>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</si>
  <si>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</si>
  <si>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</si>
  <si>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</si>
  <si>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</si>
  <si>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</si>
  <si>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</si>
  <si>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</si>
  <si>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</si>
  <si>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</si>
  <si>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</si>
  <si>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</si>
  <si>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</si>
  <si>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</si>
  <si>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</si>
  <si>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</si>
  <si>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</si>
  <si>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</si>
  <si>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</si>
  <si>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</si>
  <si>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</si>
  <si>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</si>
  <si>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</si>
  <si>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</si>
  <si>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</si>
  <si>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</si>
  <si>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</si>
  <si>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</si>
  <si>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</si>
  <si>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</si>
  <si>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</si>
  <si>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</si>
  <si>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</si>
  <si>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</si>
  <si>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</si>
  <si>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</si>
  <si>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</si>
  <si>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</si>
  <si>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</si>
  <si>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</si>
  <si>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</si>
  <si>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</si>
  <si>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</si>
  <si>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</si>
  <si>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</si>
  <si>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</si>
  <si>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</si>
  <si>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</si>
  <si>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</si>
  <si>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</si>
  <si>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</si>
  <si>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</si>
  <si>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</si>
  <si>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</si>
  <si>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</si>
  <si>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</si>
  <si>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</si>
  <si>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</si>
  <si>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</si>
  <si>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</si>
  <si>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</si>
  <si>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</si>
  <si>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</si>
  <si>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</si>
  <si>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</si>
  <si>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</si>
  <si>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</si>
  <si>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</si>
  <si>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</si>
  <si>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</si>
  <si>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</si>
  <si>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</si>
  <si>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</si>
  <si>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</si>
  <si>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</si>
  <si>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</si>
  <si>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</si>
  <si>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</si>
  <si>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</si>
  <si>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</si>
  <si>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</si>
  <si>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</si>
  <si>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</si>
  <si>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</si>
  <si>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</si>
  <si>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</si>
  <si>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</si>
  <si>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</si>
  <si>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</si>
  <si>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</si>
  <si>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</si>
  <si>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</si>
  <si>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</si>
  <si>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</si>
  <si>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</si>
  <si>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</si>
  <si>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</si>
  <si>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</si>
  <si>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</si>
  <si>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</si>
  <si>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</si>
  <si>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</si>
  <si>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</si>
  <si>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</si>
  <si>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</si>
  <si>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</si>
  <si>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</si>
  <si>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</si>
  <si>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</si>
  <si>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</si>
  <si>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</si>
  <si>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</si>
  <si>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</si>
  <si>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</si>
  <si>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</si>
  <si>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</si>
  <si>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</si>
  <si>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</si>
  <si>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</si>
  <si>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</si>
  <si>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</si>
  <si>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</si>
  <si>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</si>
  <si>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</si>
  <si>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</si>
  <si>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</si>
  <si>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</si>
  <si>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</si>
  <si>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</si>
  <si>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</si>
  <si>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</si>
  <si>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</si>
  <si>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</si>
  <si>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</si>
  <si>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</si>
  <si>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</si>
  <si>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</si>
  <si>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</si>
  <si>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</si>
  <si>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</si>
  <si>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</si>
  <si>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</si>
  <si>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</si>
  <si>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</si>
  <si>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</si>
  <si>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</si>
  <si>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</si>
  <si>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</si>
  <si>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</si>
  <si>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</si>
  <si>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</si>
  <si>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</si>
  <si>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</si>
  <si>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</si>
  <si>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</si>
  <si>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</si>
  <si>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</si>
  <si>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</si>
  <si>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</si>
  <si>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</si>
  <si>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</si>
  <si>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</si>
  <si>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</si>
  <si>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</si>
  <si>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</si>
  <si>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</si>
  <si>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</si>
  <si>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</si>
  <si>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</si>
  <si>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</si>
  <si>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</si>
  <si>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</si>
  <si>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</si>
  <si>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</si>
  <si>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</si>
  <si>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</si>
  <si>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</si>
  <si>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</si>
  <si>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</si>
  <si>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</si>
  <si>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</si>
  <si>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</si>
  <si>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</si>
  <si>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</si>
  <si>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</si>
  <si>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</si>
  <si>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</si>
  <si>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</si>
  <si>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</si>
  <si>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</si>
  <si>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</si>
  <si>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</si>
  <si>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</si>
  <si>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</si>
  <si>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</si>
  <si>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</si>
  <si>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</si>
  <si>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</si>
  <si>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</si>
  <si>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</si>
  <si>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</si>
  <si>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</si>
  <si>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</si>
  <si>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</si>
  <si>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</si>
  <si>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</si>
  <si>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</si>
  <si>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</si>
  <si>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</si>
  <si>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</si>
  <si>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</si>
  <si>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</si>
  <si>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</si>
  <si>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</si>
  <si>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</si>
  <si>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</si>
  <si>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</si>
  <si>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</si>
  <si>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</si>
  <si>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</si>
  <si>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</si>
  <si>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</si>
  <si>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</si>
  <si>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</si>
  <si>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</si>
  <si>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</si>
  <si>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</si>
  <si>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</si>
  <si>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</si>
  <si>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</si>
  <si>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</si>
  <si>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</si>
  <si>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</si>
  <si>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</si>
  <si>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</si>
  <si>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</si>
  <si>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</si>
  <si>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</si>
  <si>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</si>
  <si>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</si>
  <si>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</si>
  <si>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</si>
  <si>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</si>
  <si>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</si>
  <si>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</si>
  <si>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</si>
  <si>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</si>
  <si>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</si>
  <si>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</si>
  <si>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</si>
  <si>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</si>
  <si>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</si>
  <si>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</si>
  <si>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</si>
  <si>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</si>
  <si>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</si>
  <si>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</si>
  <si>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</si>
  <si>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</si>
  <si>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</si>
  <si>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</si>
  <si>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</si>
  <si>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</si>
  <si>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</si>
  <si>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</si>
  <si>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</si>
  <si>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</si>
  <si>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</si>
  <si>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</si>
  <si>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</si>
  <si>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</si>
  <si>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</si>
  <si>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</si>
  <si>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</si>
  <si>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</si>
  <si>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</si>
  <si>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</si>
  <si>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</si>
  <si>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</si>
  <si>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</si>
  <si>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</si>
  <si>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</si>
  <si>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</si>
  <si>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</si>
  <si>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</si>
  <si>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</si>
  <si>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</si>
  <si>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</si>
  <si>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</si>
  <si>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</si>
  <si>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</si>
  <si>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</si>
  <si>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</si>
  <si>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</si>
  <si>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</si>
  <si>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</si>
  <si>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</si>
  <si>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</si>
  <si>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</si>
  <si>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</si>
  <si>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</si>
  <si>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</si>
  <si>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</si>
  <si>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</si>
  <si>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</si>
  <si>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</si>
  <si>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</si>
  <si>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</si>
  <si>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</si>
  <si>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</si>
  <si>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</si>
  <si>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</si>
  <si>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</si>
  <si>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</si>
  <si>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</si>
  <si>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</si>
  <si>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</si>
  <si>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</si>
  <si>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</si>
  <si>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</si>
  <si>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</si>
  <si>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</si>
  <si>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</si>
  <si>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</si>
  <si>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</si>
  <si>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</si>
  <si>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</si>
  <si>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</si>
  <si>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</si>
  <si>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</si>
  <si>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</si>
  <si>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</si>
  <si>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</si>
  <si>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</si>
  <si>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</si>
  <si>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</si>
  <si>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</si>
  <si>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</si>
  <si>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</si>
  <si>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</si>
  <si>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</si>
  <si>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</si>
  <si>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</si>
  <si>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</si>
  <si>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</si>
  <si>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</si>
  <si>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</si>
  <si>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</si>
  <si>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</si>
  <si>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</si>
  <si>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</si>
  <si>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</si>
  <si>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</si>
  <si>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</si>
  <si>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</si>
  <si>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</si>
  <si>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</si>
  <si>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</si>
  <si>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</si>
  <si>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</si>
  <si>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</si>
  <si>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</si>
  <si>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</si>
  <si>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</si>
  <si>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</si>
  <si>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</si>
  <si>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</si>
  <si>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</si>
  <si>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</si>
  <si>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</si>
  <si>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</si>
  <si>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</si>
  <si>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</si>
  <si>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</si>
  <si>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</si>
  <si>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</si>
  <si>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</si>
  <si>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</si>
  <si>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</si>
  <si>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</si>
  <si>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</si>
  <si>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</si>
  <si>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</si>
  <si>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</si>
  <si>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</si>
  <si>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</si>
  <si>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</si>
  <si>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</si>
  <si>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</si>
  <si>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</si>
  <si>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</si>
  <si>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</si>
  <si>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</si>
  <si>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</si>
  <si>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</si>
  <si>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</si>
  <si>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</si>
  <si>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</si>
  <si>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</si>
  <si>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</si>
  <si>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</si>
  <si>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</si>
  <si>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</si>
  <si>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</si>
  <si>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</si>
  <si>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</si>
  <si>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</si>
  <si>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</si>
  <si>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</si>
  <si>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</si>
  <si>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</si>
  <si>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</si>
  <si>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</si>
  <si>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</si>
  <si>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</si>
  <si>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</si>
  <si>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</si>
  <si>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</si>
  <si>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</si>
  <si>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</si>
  <si>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</si>
  <si>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</si>
  <si>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</si>
  <si>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</si>
  <si>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</si>
  <si>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</si>
  <si>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</si>
  <si>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</si>
  <si>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</si>
  <si>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</si>
  <si>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</si>
  <si>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</si>
  <si>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</si>
  <si>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</si>
  <si>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</si>
  <si>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</si>
  <si>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</si>
  <si>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</si>
  <si>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</si>
  <si>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</si>
  <si>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</si>
  <si>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</si>
  <si>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</si>
  <si>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</si>
  <si>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</si>
  <si>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</si>
  <si>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</si>
  <si>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</si>
  <si>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</si>
  <si>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</si>
  <si>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</si>
  <si>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</si>
  <si>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</si>
  <si>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</si>
  <si>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</si>
  <si>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</si>
  <si>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</si>
  <si>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</si>
  <si>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</si>
  <si>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</si>
  <si>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</si>
  <si>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</si>
  <si>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</si>
  <si>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</si>
  <si>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</si>
  <si>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</si>
  <si>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</si>
  <si>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</si>
  <si>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</si>
  <si>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</si>
  <si>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</si>
  <si>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</si>
  <si>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</si>
  <si>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</si>
  <si>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</si>
  <si>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</si>
  <si>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</si>
  <si>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</si>
  <si>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</si>
  <si>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</si>
  <si>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</si>
  <si>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</si>
  <si>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</si>
  <si>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</si>
  <si>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</si>
  <si>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</si>
  <si>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</si>
  <si>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</si>
  <si>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</si>
  <si>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</si>
  <si>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</si>
  <si>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</si>
  <si>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</si>
  <si>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</si>
  <si>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</si>
  <si>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</si>
  <si>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</si>
  <si>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</si>
  <si>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</si>
  <si>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</si>
  <si>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</si>
  <si>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</si>
  <si>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</si>
  <si>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</si>
  <si>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</si>
  <si>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</si>
  <si>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</si>
  <si>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</si>
  <si>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</si>
  <si>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</si>
  <si>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</si>
  <si>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</si>
  <si>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</si>
  <si>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</si>
  <si>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</si>
  <si>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</si>
  <si>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</si>
  <si>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</si>
  <si>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</si>
  <si>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</si>
  <si>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</si>
  <si>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</si>
  <si>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</si>
  <si>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</si>
  <si>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</si>
  <si>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</si>
  <si>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</si>
  <si>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</si>
  <si>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</si>
  <si>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</si>
  <si>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</si>
  <si>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</si>
  <si>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</si>
  <si>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</si>
  <si>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</si>
  <si>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</si>
  <si>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</si>
  <si>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</si>
  <si>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</si>
  <si>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</si>
  <si>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</si>
  <si>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</si>
  <si>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</si>
  <si>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</si>
  <si>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</si>
  <si>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</si>
  <si>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</si>
  <si>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</si>
  <si>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</si>
  <si>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</si>
  <si>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</si>
  <si>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</si>
  <si>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</si>
  <si>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</si>
  <si>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</si>
  <si>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</si>
  <si>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</si>
  <si>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</si>
  <si>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</si>
  <si>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</si>
  <si>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</si>
  <si>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</si>
  <si>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</si>
  <si>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</si>
  <si>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</si>
  <si>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</si>
  <si>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</si>
  <si>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</si>
  <si>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</si>
  <si>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</si>
  <si>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</si>
  <si>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</si>
  <si>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</si>
  <si>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</si>
  <si>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</si>
  <si>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</si>
  <si>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</si>
  <si>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</si>
  <si>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</si>
  <si>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</si>
  <si>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</si>
  <si>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</si>
  <si>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</si>
  <si>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</si>
  <si>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</si>
  <si>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</si>
  <si>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</si>
  <si>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</si>
  <si>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</si>
  <si>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</si>
  <si>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</si>
  <si>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</si>
  <si>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</si>
  <si>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</si>
  <si>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</si>
  <si>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</si>
  <si>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</si>
  <si>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</si>
  <si>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</si>
  <si>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</si>
  <si>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</si>
  <si>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</si>
  <si>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</si>
  <si>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</si>
  <si>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</si>
  <si>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</si>
  <si>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</si>
  <si>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</si>
  <si>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</si>
  <si>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</si>
  <si>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</si>
  <si>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</si>
  <si>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</si>
  <si>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</si>
  <si>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</si>
  <si>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</si>
  <si>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</si>
  <si>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</si>
  <si>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</si>
  <si>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</si>
  <si>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</si>
  <si>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</si>
  <si>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</si>
  <si>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</si>
  <si>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</si>
  <si>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</si>
  <si>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</si>
  <si>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</si>
  <si>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</si>
  <si>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</si>
  <si>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</si>
  <si>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</si>
  <si>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</si>
  <si>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</si>
  <si>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</si>
  <si>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</si>
  <si>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</si>
  <si>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</si>
  <si>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</si>
  <si>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</si>
  <si>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</si>
  <si>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</si>
  <si>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</si>
  <si>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</si>
  <si>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</si>
  <si>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</si>
  <si>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</si>
  <si>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</si>
  <si>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</si>
  <si>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</si>
  <si>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</si>
  <si>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</si>
  <si>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</si>
  <si>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</si>
  <si>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</si>
  <si>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</si>
  <si>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</si>
  <si>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</si>
  <si>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</si>
  <si>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</si>
  <si>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</si>
  <si>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</si>
  <si>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</si>
  <si>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</si>
  <si>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</si>
  <si>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</si>
  <si>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</si>
  <si>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</si>
  <si>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</si>
  <si>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</si>
  <si>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</si>
  <si>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</si>
  <si>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</si>
  <si>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</si>
  <si>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</si>
  <si>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</si>
  <si>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</si>
  <si>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</si>
  <si>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</si>
  <si>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</si>
  <si>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</si>
  <si>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</si>
  <si>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</si>
  <si>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</si>
  <si>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</si>
  <si>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</si>
  <si>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</si>
  <si>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</si>
  <si>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</si>
  <si>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</si>
  <si>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</si>
  <si>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</si>
  <si>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</si>
  <si>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</si>
  <si>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</si>
  <si>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</si>
  <si>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</si>
  <si>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</si>
  <si>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</si>
  <si>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</si>
  <si>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</si>
  <si>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</si>
  <si>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</si>
  <si>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</si>
  <si>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</si>
  <si>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</si>
  <si>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</si>
  <si>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</si>
  <si>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</si>
  <si>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</si>
  <si>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</si>
  <si>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</si>
  <si>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</si>
  <si>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</si>
  <si>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</si>
  <si>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</si>
  <si>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</si>
  <si>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</si>
  <si>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</si>
  <si>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</si>
  <si>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</si>
  <si>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</si>
  <si>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</si>
  <si>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</si>
  <si>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</si>
  <si>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</si>
  <si>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</si>
  <si>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</si>
  <si>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</si>
  <si>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</si>
  <si>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</si>
  <si>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</si>
  <si>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</si>
  <si>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</si>
  <si>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</si>
  <si>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</si>
  <si>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</si>
  <si>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</si>
  <si>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</si>
  <si>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</si>
  <si>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</si>
  <si>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</si>
  <si>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</si>
  <si>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</si>
  <si>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</si>
  <si>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</si>
  <si>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</si>
  <si>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</si>
  <si>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</si>
  <si>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</si>
  <si>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</si>
  <si>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</si>
  <si>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</si>
  <si>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</si>
  <si>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</si>
  <si>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</si>
  <si>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</si>
  <si>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</si>
  <si>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</si>
  <si>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</si>
  <si>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</si>
  <si>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</si>
  <si>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</si>
  <si>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</si>
  <si>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</si>
  <si>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</si>
  <si>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</si>
  <si>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</si>
  <si>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</si>
  <si>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</si>
  <si>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</si>
  <si>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</si>
  <si>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</si>
  <si>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</si>
  <si>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</si>
  <si>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</si>
  <si>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</si>
  <si>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</si>
  <si>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</si>
  <si>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</si>
  <si>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</si>
  <si>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</si>
  <si>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</si>
  <si>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</si>
  <si>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</si>
  <si>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</si>
  <si>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</si>
  <si>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</si>
  <si>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</si>
  <si>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</si>
  <si>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</si>
  <si>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</si>
  <si>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</si>
  <si>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</si>
  <si>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</si>
  <si>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</si>
  <si>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</si>
  <si>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</si>
  <si>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</si>
  <si>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</si>
  <si>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</si>
  <si>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</si>
  <si>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</si>
  <si>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</si>
  <si>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</si>
  <si>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</si>
  <si>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</si>
  <si>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</si>
  <si>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</si>
  <si>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</si>
  <si>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</si>
  <si>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</si>
  <si>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</si>
  <si>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</si>
  <si>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</si>
  <si>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</si>
  <si>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</si>
  <si>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</si>
  <si>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</si>
  <si>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</si>
  <si>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</si>
  <si>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</si>
  <si>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</si>
  <si>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</si>
  <si>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</si>
  <si>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</si>
  <si>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</si>
  <si>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</si>
  <si>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</si>
  <si>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</si>
  <si>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</si>
  <si>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</si>
  <si>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</si>
  <si>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</si>
  <si>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</si>
  <si>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</si>
  <si>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</si>
  <si>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</si>
  <si>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</si>
  <si>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</si>
  <si>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</si>
  <si>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</si>
  <si>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</si>
  <si>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</si>
  <si>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</si>
  <si>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</si>
  <si>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</si>
  <si>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</si>
  <si>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</si>
  <si>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</si>
  <si>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</si>
  <si>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</si>
  <si>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</si>
  <si>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</si>
  <si>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</si>
  <si>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</si>
  <si>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</si>
  <si>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</si>
  <si>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</si>
  <si>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</si>
  <si>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</si>
  <si>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</si>
  <si>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</si>
  <si>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</si>
  <si>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</si>
  <si>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</si>
  <si>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</si>
  <si>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</si>
  <si>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</si>
  <si>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</si>
  <si>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</si>
  <si>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</si>
  <si>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</si>
  <si>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</si>
  <si>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</si>
  <si>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</si>
  <si>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</si>
  <si>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</si>
  <si>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</si>
  <si>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</si>
  <si>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</si>
  <si>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</si>
  <si>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</si>
  <si>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</si>
  <si>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</si>
  <si>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</si>
  <si>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</si>
  <si>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</si>
  <si>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</si>
  <si>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</si>
  <si>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</si>
  <si>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</si>
  <si>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</si>
  <si>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</si>
  <si>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</si>
  <si>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</si>
  <si>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</si>
  <si>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</si>
  <si>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</si>
  <si>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</si>
  <si>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</si>
  <si>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</si>
  <si>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</si>
  <si>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</si>
  <si>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</si>
  <si>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</si>
  <si>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</si>
  <si>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</si>
  <si>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</si>
  <si>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</si>
  <si>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</si>
  <si>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</si>
  <si>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</si>
  <si>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</si>
  <si>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</si>
  <si>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</si>
  <si>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</si>
  <si>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</si>
  <si>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</si>
  <si>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</si>
  <si>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</si>
  <si>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</si>
  <si>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</si>
  <si>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</si>
  <si>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</si>
  <si>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</si>
  <si>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</si>
  <si>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</si>
  <si>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</si>
  <si>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</si>
  <si>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</si>
  <si>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</si>
  <si>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</si>
  <si>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</si>
  <si>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</si>
  <si>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</si>
  <si>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</si>
  <si>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</si>
  <si>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</si>
  <si>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</si>
  <si>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</si>
  <si>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</si>
  <si>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</si>
  <si>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</si>
  <si>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</si>
  <si>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</si>
  <si>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</si>
  <si>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</si>
  <si>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</si>
  <si>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</si>
  <si>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</si>
  <si>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</si>
  <si>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</si>
  <si>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</si>
  <si>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</si>
  <si>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</si>
  <si>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</si>
  <si>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</si>
  <si>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</si>
  <si>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</si>
  <si>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</si>
  <si>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</si>
  <si>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</si>
  <si>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</si>
  <si>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</si>
  <si>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</si>
  <si>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</si>
  <si>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</si>
  <si>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</si>
  <si>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</si>
  <si>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</si>
  <si>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</si>
  <si>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</si>
  <si>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</si>
  <si>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</si>
  <si>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</si>
  <si>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</si>
  <si>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</si>
  <si>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</si>
  <si>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</si>
  <si>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</si>
  <si>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</si>
  <si>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</si>
  <si>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</si>
  <si>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</si>
  <si>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</si>
  <si>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</si>
  <si>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</si>
  <si>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</si>
  <si>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</si>
  <si>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</si>
  <si>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</si>
  <si>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</si>
  <si>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</si>
  <si>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</si>
  <si>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</si>
  <si>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</si>
  <si>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</si>
  <si>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</si>
  <si>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</si>
  <si>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</si>
  <si>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</si>
  <si>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</si>
  <si>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</si>
  <si>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</si>
  <si>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</si>
  <si>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</si>
  <si>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</si>
  <si>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</si>
  <si>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</si>
  <si>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</si>
  <si>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</si>
  <si>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</si>
  <si>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</si>
  <si>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</si>
  <si>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</si>
  <si>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</si>
  <si>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</si>
  <si>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</si>
  <si>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</si>
  <si>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</si>
  <si>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</si>
  <si>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</si>
  <si>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</si>
  <si>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</si>
  <si>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</si>
  <si>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</si>
  <si>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</si>
  <si>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</si>
  <si>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</si>
  <si>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</si>
  <si>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</si>
  <si>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</si>
  <si>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</si>
  <si>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</si>
  <si>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</si>
  <si>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</si>
  <si>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</si>
  <si>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</si>
  <si>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</si>
  <si>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</si>
  <si>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</si>
  <si>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</si>
  <si>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</si>
  <si>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</si>
  <si>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</si>
  <si>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</si>
  <si>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</si>
  <si>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</si>
  <si>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</si>
  <si>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</si>
  <si>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</si>
  <si>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</si>
  <si>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</si>
  <si>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</si>
  <si>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</si>
  <si>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</si>
  <si>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</si>
  <si>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</si>
  <si>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</si>
  <si>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</si>
  <si>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</si>
  <si>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</si>
  <si>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</si>
  <si>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</si>
  <si>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</si>
  <si>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</si>
  <si>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</si>
  <si>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</si>
  <si>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</si>
  <si>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</si>
  <si>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</si>
  <si>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</si>
  <si>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</si>
  <si>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</si>
  <si>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</si>
  <si>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</si>
  <si>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</si>
  <si>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</si>
  <si>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</si>
  <si>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</si>
  <si>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</si>
  <si>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</si>
  <si>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</si>
  <si>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</si>
  <si>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</si>
  <si>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</si>
  <si>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</si>
  <si>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</si>
  <si>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</si>
  <si>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</si>
  <si>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</si>
  <si>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</si>
  <si>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</si>
  <si>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</si>
  <si>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</si>
  <si>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</si>
  <si>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</si>
  <si>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</si>
  <si>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</si>
  <si>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</si>
  <si>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</si>
  <si>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</si>
  <si>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</si>
  <si>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</si>
  <si>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</si>
  <si>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</si>
  <si>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</si>
  <si>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</si>
  <si>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</si>
  <si>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</si>
  <si>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</si>
  <si>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</si>
  <si>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</si>
  <si>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</si>
  <si>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</si>
  <si>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</si>
  <si>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</si>
  <si>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</si>
  <si>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</si>
  <si>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</si>
  <si>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</si>
  <si>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</si>
  <si>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</si>
  <si>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</si>
  <si>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</si>
  <si>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</si>
  <si>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</si>
  <si>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</si>
  <si>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</si>
  <si>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</si>
  <si>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</si>
  <si>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</si>
  <si>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</si>
  <si>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</si>
  <si>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</si>
  <si>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</si>
  <si>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</si>
  <si>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</si>
  <si>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</si>
  <si>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</si>
  <si>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</si>
  <si>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</si>
  <si>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</si>
  <si>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</si>
  <si>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</si>
  <si>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</si>
  <si>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</si>
  <si>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</si>
  <si>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</si>
  <si>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</si>
  <si>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</si>
  <si>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</si>
  <si>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</si>
  <si>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</si>
  <si>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</si>
  <si>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</si>
  <si>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</si>
  <si>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</si>
  <si>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</si>
  <si>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</si>
  <si>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</si>
  <si>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</si>
  <si>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</si>
  <si>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</si>
  <si>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</si>
  <si>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</si>
  <si>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</si>
  <si>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</si>
  <si>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</si>
  <si>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</si>
  <si>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</si>
  <si>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</si>
  <si>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</si>
  <si>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</si>
  <si>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</si>
  <si>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</si>
  <si>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</si>
  <si>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</si>
  <si>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</si>
  <si>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</si>
  <si>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</si>
  <si>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</si>
  <si>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</si>
  <si>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</si>
  <si>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</si>
  <si>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</si>
  <si>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</si>
  <si>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</si>
  <si>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</si>
  <si>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</si>
  <si>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</si>
  <si>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</si>
  <si>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</si>
  <si>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</si>
  <si>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</si>
  <si>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</si>
  <si>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</si>
  <si>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</si>
  <si>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</si>
  <si>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</si>
  <si>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</si>
  <si>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</si>
  <si>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</si>
  <si>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</si>
  <si>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</si>
  <si>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</si>
  <si>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</si>
  <si>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</si>
  <si>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</si>
  <si>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</si>
  <si>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</si>
  <si>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</si>
  <si>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</si>
  <si>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</si>
  <si>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</si>
  <si>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</si>
  <si>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</si>
  <si>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</si>
  <si>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</si>
  <si>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</si>
  <si>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</si>
  <si>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</si>
  <si>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</si>
  <si>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</si>
  <si>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</si>
  <si>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</si>
  <si>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</si>
  <si>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</si>
  <si>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</si>
  <si>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</si>
  <si>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</si>
  <si>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</si>
  <si>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</si>
  <si>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</si>
  <si>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</si>
  <si>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</si>
  <si>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</si>
  <si>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</si>
  <si>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</si>
  <si>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</si>
  <si>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</si>
  <si>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</si>
  <si>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</si>
  <si>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</si>
  <si>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</si>
  <si>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</si>
  <si>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</si>
  <si>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</si>
  <si>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</si>
  <si>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</si>
  <si>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</si>
  <si>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</si>
  <si>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</si>
  <si>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</si>
  <si>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</si>
  <si>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</si>
  <si>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</si>
  <si>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</si>
  <si>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</si>
  <si>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</si>
  <si>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</si>
  <si>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</si>
  <si>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</si>
  <si>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</si>
  <si>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</si>
  <si>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</si>
  <si>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</si>
  <si>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</si>
  <si>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</si>
  <si>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</si>
  <si>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</si>
  <si>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</si>
  <si>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</si>
  <si>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</si>
  <si>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</si>
  <si>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</si>
  <si>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</si>
  <si>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</si>
  <si>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</si>
  <si>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</si>
  <si>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</si>
  <si>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</si>
  <si>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</si>
  <si>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</si>
  <si>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</si>
  <si>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</si>
  <si>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</si>
  <si>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</si>
  <si>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</si>
  <si>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</si>
  <si>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</si>
  <si>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</si>
  <si>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</si>
  <si>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</si>
  <si>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</si>
  <si>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</si>
  <si>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</si>
  <si>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</si>
  <si>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</si>
  <si>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</si>
  <si>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</si>
  <si>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</si>
  <si>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</si>
  <si>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</si>
  <si>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</si>
  <si>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</si>
  <si>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</si>
  <si>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</si>
  <si>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</si>
  <si>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</si>
  <si>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</si>
  <si>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</si>
  <si>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</si>
  <si>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</si>
  <si>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</si>
  <si>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</si>
  <si>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</si>
  <si>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</si>
  <si>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</si>
  <si>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</si>
  <si>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</si>
  <si>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</si>
  <si>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</si>
  <si>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</si>
  <si>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</si>
  <si>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</si>
  <si>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</si>
  <si>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</si>
  <si>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</si>
  <si>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</si>
  <si>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</si>
  <si>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</si>
  <si>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</si>
  <si>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</si>
  <si>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</si>
  <si>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</si>
  <si>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</si>
  <si>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</si>
  <si>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</si>
  <si>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</si>
  <si>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</si>
  <si>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</si>
  <si>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</si>
  <si>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</si>
  <si>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</si>
  <si>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</si>
  <si>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</si>
  <si>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</si>
  <si>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</si>
  <si>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</si>
  <si>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</si>
  <si>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</si>
  <si>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</si>
  <si>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</si>
  <si>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</si>
  <si>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</si>
  <si>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</si>
  <si>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</si>
  <si>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</si>
  <si>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</si>
  <si>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</si>
  <si>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</si>
  <si>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</si>
  <si>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</si>
  <si>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</si>
  <si>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</si>
  <si>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</si>
  <si>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</si>
  <si>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</si>
  <si>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</si>
  <si>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</si>
  <si>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</si>
  <si>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</si>
  <si>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</si>
  <si>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</si>
  <si>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</si>
  <si>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</si>
  <si>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</si>
  <si>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</si>
  <si>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</si>
  <si>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</si>
  <si>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</si>
  <si>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</si>
  <si>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</si>
  <si>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</si>
  <si>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</si>
  <si>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</si>
  <si>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</si>
  <si>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</si>
  <si>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</si>
  <si>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</si>
  <si>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</si>
  <si>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</si>
  <si>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</si>
  <si>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</si>
  <si>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</si>
  <si>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</si>
  <si>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</si>
  <si>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</si>
  <si>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</si>
  <si>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</si>
  <si>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</si>
  <si>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</si>
  <si>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</si>
  <si>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</si>
  <si>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</si>
  <si>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</si>
  <si>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</si>
  <si>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</si>
  <si>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</si>
  <si>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</si>
  <si>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</si>
  <si>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</si>
  <si>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</si>
  <si>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</si>
  <si>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</si>
  <si>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</si>
  <si>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</si>
  <si>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</si>
  <si>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</si>
  <si>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</si>
  <si>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</si>
  <si>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</si>
  <si>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</si>
  <si>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</si>
  <si>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</si>
  <si>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</si>
  <si>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</si>
  <si>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</si>
  <si>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</si>
  <si>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</si>
  <si>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</si>
  <si>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</si>
  <si>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</si>
  <si>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</si>
  <si>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</si>
  <si>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</si>
  <si>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</si>
  <si>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</si>
  <si>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</si>
  <si>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</si>
  <si>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</si>
  <si>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</si>
  <si>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</si>
  <si>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</si>
  <si>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</si>
  <si>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</si>
  <si>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</si>
  <si>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</si>
  <si>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</si>
  <si>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</si>
  <si>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</si>
  <si>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</si>
  <si>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</si>
  <si>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</si>
  <si>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</si>
  <si>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</si>
  <si>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</si>
  <si>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</si>
  <si>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</si>
  <si>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</si>
  <si>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</si>
  <si>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</si>
  <si>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</si>
  <si>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</si>
  <si>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</si>
  <si>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</si>
  <si>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</si>
  <si>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</si>
  <si>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</si>
  <si>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</si>
  <si>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</si>
  <si>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</si>
  <si>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</si>
  <si>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</si>
  <si>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</si>
  <si>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</si>
  <si>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</si>
  <si>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</si>
  <si>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</si>
  <si>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</si>
  <si>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</si>
  <si>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</si>
  <si>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</si>
  <si>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</si>
  <si>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</si>
  <si>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</si>
  <si>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</si>
  <si>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</si>
  <si>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</si>
  <si>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</si>
  <si>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</si>
  <si>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</si>
  <si>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</si>
  <si>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</si>
  <si>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</si>
  <si>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</si>
  <si>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</si>
  <si>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</si>
  <si>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</si>
  <si>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</si>
  <si>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</si>
  <si>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</si>
  <si>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</si>
  <si>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</si>
  <si>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</si>
  <si>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</si>
  <si>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</si>
  <si>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</si>
  <si>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</si>
  <si>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</si>
  <si>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</si>
  <si>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</si>
  <si>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</si>
  <si>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</si>
  <si>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</si>
  <si>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</si>
  <si>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</si>
  <si>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</si>
  <si>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</si>
  <si>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</si>
  <si>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</si>
  <si>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</si>
  <si>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</si>
  <si>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</si>
  <si>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</si>
  <si>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</si>
  <si>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</si>
  <si>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</si>
  <si>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</si>
  <si>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</si>
  <si>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</si>
  <si>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</si>
  <si>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</si>
  <si>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</si>
  <si>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</si>
  <si>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</si>
  <si>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</si>
  <si>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</si>
  <si>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</si>
  <si>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</si>
  <si>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</si>
  <si>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</si>
  <si>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</si>
  <si>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</si>
  <si>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</si>
  <si>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</si>
  <si>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</si>
  <si>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</si>
  <si>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</si>
  <si>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</si>
  <si>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</si>
  <si>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</si>
  <si>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</si>
  <si>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</si>
  <si>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</si>
  <si>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</si>
  <si>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</si>
  <si>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</si>
  <si>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</si>
  <si>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</si>
  <si>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</si>
  <si>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</si>
  <si>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</si>
  <si>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</si>
  <si>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</si>
  <si>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</si>
  <si>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</si>
  <si>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</si>
  <si>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</si>
  <si>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</si>
  <si>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</si>
  <si>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</si>
  <si>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</si>
  <si>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</si>
  <si>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</si>
  <si>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</si>
  <si>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</si>
  <si>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</si>
  <si>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</si>
  <si>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</si>
  <si>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</si>
  <si>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</si>
  <si>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</si>
  <si>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</si>
  <si>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</si>
  <si>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</si>
  <si>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</si>
  <si>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</si>
  <si>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</si>
  <si>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</si>
  <si>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</si>
  <si>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</si>
  <si>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</si>
  <si>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</si>
  <si>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</si>
  <si>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</si>
  <si>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</si>
  <si>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</si>
  <si>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</si>
  <si>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</si>
  <si>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</si>
  <si>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</si>
  <si>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</si>
  <si>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</si>
  <si>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</si>
  <si>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</si>
  <si>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</si>
  <si>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</si>
  <si>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</si>
  <si>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</si>
  <si>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</si>
  <si>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</si>
  <si>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</si>
  <si>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</si>
  <si>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</si>
  <si>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</si>
  <si>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</si>
  <si>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</si>
  <si>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</si>
  <si>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</si>
  <si>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</si>
  <si>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</si>
  <si>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</si>
  <si>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</si>
  <si>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</si>
  <si>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</si>
  <si>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</si>
  <si>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</si>
  <si>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</si>
  <si>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</si>
  <si>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</si>
  <si>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</si>
  <si>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</si>
  <si>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</si>
  <si>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</si>
  <si>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</si>
  <si>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</si>
  <si>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</si>
  <si>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</si>
  <si>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</si>
  <si>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</si>
  <si>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</si>
  <si>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</si>
  <si>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</si>
  <si>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</si>
  <si>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</si>
  <si>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</si>
  <si>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</si>
  <si>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</si>
  <si>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</si>
  <si>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</si>
  <si>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</si>
  <si>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</si>
  <si>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</si>
  <si>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</si>
  <si>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</si>
  <si>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</si>
  <si>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</si>
  <si>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</si>
  <si>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</si>
  <si>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</si>
  <si>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</si>
  <si>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</si>
  <si>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</si>
  <si>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</si>
  <si>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</si>
  <si>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</si>
  <si>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</si>
  <si>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</si>
  <si>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</si>
  <si>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</si>
  <si>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</si>
  <si>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</si>
  <si>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</si>
  <si>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</si>
  <si>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</si>
  <si>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</si>
  <si>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</si>
  <si>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</si>
  <si>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</si>
  <si>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</si>
  <si>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</si>
  <si>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</si>
  <si>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</si>
  <si>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</si>
  <si>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</si>
  <si>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</si>
  <si>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</si>
  <si>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</si>
  <si>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</si>
  <si>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</si>
  <si>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</si>
  <si>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</si>
  <si>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</si>
  <si>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</si>
  <si>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</si>
  <si>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</si>
  <si>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</si>
  <si>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</si>
  <si>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</si>
  <si>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</si>
  <si>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</si>
  <si>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</si>
  <si>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</si>
  <si>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</si>
  <si>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</si>
  <si>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</si>
  <si>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</si>
  <si>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</si>
  <si>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</si>
  <si>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</si>
  <si>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</si>
  <si>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</si>
  <si>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</si>
  <si>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</si>
  <si>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</si>
  <si>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</si>
  <si>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</si>
  <si>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</si>
  <si>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</si>
  <si>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</si>
  <si>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</si>
  <si>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</si>
  <si>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</si>
  <si>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</si>
  <si>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</si>
  <si>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</si>
  <si>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</si>
  <si>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</si>
  <si>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</si>
  <si>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</si>
  <si>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</si>
  <si>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</si>
  <si>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</si>
  <si>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</si>
  <si>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</si>
  <si>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</si>
  <si>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</si>
  <si>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</si>
  <si>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</si>
  <si>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</si>
  <si>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</si>
  <si>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</si>
  <si>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</si>
  <si>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</si>
  <si>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</si>
  <si>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</si>
  <si>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</si>
  <si>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</si>
  <si>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</si>
  <si>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</si>
  <si>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</si>
  <si>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</si>
  <si>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</si>
  <si>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</si>
  <si>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</si>
  <si>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</si>
  <si>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</si>
  <si>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</si>
  <si>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</si>
  <si>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</si>
  <si>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</si>
  <si>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</si>
  <si>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</si>
  <si>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</si>
  <si>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</si>
  <si>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</si>
  <si>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</si>
  <si>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</si>
  <si>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</si>
  <si>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</si>
  <si>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</si>
  <si>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</si>
  <si>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</si>
  <si>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</si>
  <si>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</si>
  <si>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</si>
  <si>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</si>
  <si>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</si>
  <si>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</si>
  <si>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</si>
  <si>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</si>
  <si>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</si>
  <si>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</si>
  <si>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</si>
  <si>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</si>
  <si>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</si>
  <si>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</si>
  <si>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</si>
  <si>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</si>
  <si>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</si>
  <si>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</si>
  <si>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</si>
  <si>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</si>
  <si>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</si>
  <si>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</si>
  <si>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</si>
  <si>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</si>
  <si>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</si>
  <si>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</si>
  <si>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</si>
  <si>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</si>
  <si>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</si>
  <si>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</si>
  <si>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</si>
  <si>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</si>
  <si>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</si>
  <si>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</si>
  <si>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</si>
  <si>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</si>
  <si>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</si>
  <si>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</si>
  <si>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</si>
  <si>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</si>
  <si>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</si>
  <si>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</si>
  <si>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</si>
  <si>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</si>
  <si>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</si>
  <si>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</si>
  <si>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</si>
  <si>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</si>
  <si>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</si>
  <si>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</si>
  <si>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</si>
  <si>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</si>
  <si>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</si>
  <si>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</si>
  <si>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</si>
  <si>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</si>
  <si>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</si>
  <si>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</si>
  <si>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</si>
  <si>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</si>
  <si>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</si>
  <si>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</si>
  <si>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</si>
  <si>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</si>
  <si>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</si>
  <si>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</si>
  <si>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</si>
  <si>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</si>
  <si>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</si>
  <si>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</si>
  <si>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</si>
  <si>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</si>
  <si>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</si>
  <si>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</si>
  <si>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</si>
  <si>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</si>
  <si>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</si>
  <si>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</si>
  <si>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</si>
  <si>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</si>
  <si>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</si>
  <si>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</si>
  <si>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</si>
  <si>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</si>
  <si>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</si>
  <si>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</si>
  <si>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</si>
  <si>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</si>
  <si>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</si>
  <si>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</si>
  <si>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</si>
  <si>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</si>
  <si>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</si>
  <si>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</si>
  <si>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</si>
  <si>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</si>
  <si>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</si>
  <si>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</si>
  <si>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</si>
  <si>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</si>
  <si>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</si>
  <si>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</si>
  <si>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</si>
  <si>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</si>
  <si>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</si>
  <si>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</si>
  <si>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</si>
  <si>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</si>
  <si>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</si>
  <si>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</si>
  <si>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</si>
  <si>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</si>
  <si>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</si>
  <si>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</si>
  <si>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</si>
  <si>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</si>
  <si>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</si>
  <si>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</si>
  <si>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</si>
  <si>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</si>
  <si>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</si>
  <si>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</si>
  <si>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</si>
  <si>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</si>
  <si>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</si>
  <si>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</si>
  <si>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</si>
  <si>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</si>
  <si>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</si>
  <si>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</si>
  <si>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</si>
  <si>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</si>
  <si>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</si>
  <si>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</si>
  <si>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</si>
  <si>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</si>
  <si>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</si>
  <si>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</si>
  <si>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</si>
  <si>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</si>
  <si>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</si>
  <si>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</si>
  <si>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</si>
  <si>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</si>
  <si>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</si>
  <si>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</si>
  <si>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</si>
  <si>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</si>
  <si>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</si>
  <si>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</si>
  <si>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</si>
  <si>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</si>
  <si>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</si>
  <si>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</si>
  <si>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</si>
  <si>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</si>
  <si>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</si>
  <si>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</si>
  <si>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</si>
  <si>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</si>
  <si>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</si>
  <si>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</si>
  <si>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</si>
  <si>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</si>
  <si>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</si>
  <si>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</si>
  <si>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</si>
  <si>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</si>
  <si>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</si>
  <si>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</si>
  <si>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</si>
  <si>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</si>
  <si>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</si>
  <si>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</si>
  <si>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</si>
  <si>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</si>
  <si>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</si>
  <si>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</si>
  <si>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</si>
  <si>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</si>
  <si>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</si>
  <si>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</si>
  <si>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</si>
  <si>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</si>
  <si>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</si>
  <si>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</si>
  <si>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</si>
  <si>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</si>
  <si>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</si>
  <si>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</si>
  <si>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</si>
  <si>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</si>
  <si>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</si>
  <si>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</si>
  <si>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</si>
  <si>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</si>
  <si>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</si>
  <si>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</si>
  <si>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</si>
  <si>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</si>
  <si>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</si>
  <si>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</si>
  <si>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</si>
  <si>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</si>
  <si>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</si>
  <si>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</si>
  <si>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</si>
  <si>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</si>
  <si>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</si>
  <si>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</si>
  <si>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</si>
  <si>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</si>
  <si>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</si>
  <si>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</si>
  <si>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</si>
  <si>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</si>
  <si>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</si>
  <si>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</si>
  <si>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</si>
  <si>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</si>
  <si>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</si>
  <si>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</si>
  <si>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</si>
  <si>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</si>
  <si>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</si>
  <si>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</si>
  <si>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</si>
  <si>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</si>
  <si>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</si>
  <si>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</si>
  <si>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</si>
  <si>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</si>
  <si>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</si>
  <si>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</si>
  <si>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</si>
  <si>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</si>
  <si>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</si>
  <si>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</si>
  <si>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</si>
  <si>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</si>
  <si>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</si>
  <si>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</si>
  <si>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</si>
  <si>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</si>
  <si>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</si>
  <si>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</si>
  <si>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</si>
  <si>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</si>
  <si>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</si>
  <si>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</si>
  <si>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</si>
  <si>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</si>
  <si>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</si>
  <si>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</si>
  <si>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</si>
  <si>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</si>
  <si>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</si>
  <si>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</si>
  <si>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</si>
  <si>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</si>
  <si>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</si>
  <si>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</si>
  <si>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</si>
  <si>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</si>
  <si>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</si>
  <si>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</si>
  <si>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</si>
  <si>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</si>
  <si>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</si>
  <si>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</si>
  <si>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</si>
  <si>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</si>
  <si>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</si>
  <si>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</si>
  <si>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</si>
  <si>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</si>
  <si>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</si>
  <si>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</si>
  <si>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</si>
  <si>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</si>
  <si>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</si>
  <si>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</si>
  <si>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</si>
  <si>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</si>
  <si>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</si>
  <si>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</si>
  <si>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</si>
  <si>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</si>
  <si>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</si>
  <si>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</si>
  <si>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</si>
  <si>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</si>
  <si>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</si>
  <si>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</si>
  <si>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</si>
  <si>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</si>
  <si>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</si>
  <si>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</si>
  <si>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</si>
  <si>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</si>
  <si>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</si>
  <si>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</si>
  <si>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</si>
  <si>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</si>
  <si>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</si>
  <si>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</si>
  <si>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</si>
  <si>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</si>
  <si>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</si>
  <si>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</si>
  <si>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</si>
  <si>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</si>
  <si>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</si>
  <si>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</si>
  <si>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</si>
  <si>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</si>
  <si>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</si>
  <si>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</si>
  <si>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</si>
  <si>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</si>
  <si>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</si>
  <si>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</si>
  <si>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</si>
  <si>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</si>
  <si>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</si>
  <si>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</si>
  <si>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</si>
  <si>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</si>
  <si>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</si>
  <si>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</si>
  <si>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</si>
  <si>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</si>
  <si>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</si>
  <si>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</si>
  <si>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</si>
  <si>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</si>
  <si>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</si>
  <si>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</si>
  <si>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</si>
  <si>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</si>
  <si>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</si>
  <si>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</si>
  <si>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</si>
  <si>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</si>
  <si>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</si>
  <si>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</si>
  <si>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</si>
  <si>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</si>
  <si>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</si>
  <si>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</si>
  <si>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</si>
  <si>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</si>
  <si>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</si>
  <si>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</si>
  <si>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</si>
  <si>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</si>
  <si>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</si>
  <si>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</si>
  <si>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</si>
  <si>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</si>
  <si>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</si>
  <si>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</si>
  <si>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</si>
  <si>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</si>
  <si>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</si>
  <si>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</si>
  <si>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</si>
  <si>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</si>
  <si>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</si>
  <si>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</si>
  <si>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</si>
  <si>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</si>
  <si>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</si>
  <si>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</si>
  <si>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</si>
  <si>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</si>
  <si>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</si>
  <si>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</si>
  <si>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</si>
  <si>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</si>
  <si>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</si>
  <si>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</si>
  <si>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</si>
  <si>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</si>
  <si>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</si>
  <si>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</si>
  <si>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</si>
  <si>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</si>
  <si>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</si>
  <si>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</si>
  <si>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</si>
  <si>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</si>
  <si>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</si>
  <si>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</si>
  <si>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</si>
  <si>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</si>
  <si>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</si>
  <si>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</si>
  <si>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</si>
  <si>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</si>
  <si>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</si>
  <si>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</si>
  <si>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</si>
  <si>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</si>
  <si>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</si>
  <si>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</si>
  <si>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</si>
  <si>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</si>
  <si>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</si>
  <si>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</si>
  <si>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</si>
  <si>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</si>
  <si>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</si>
  <si>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</si>
  <si>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</si>
  <si>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</si>
  <si>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</si>
  <si>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</si>
  <si>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</si>
  <si>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</si>
  <si>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</si>
  <si>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</si>
  <si>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</si>
  <si>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</si>
  <si>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</si>
  <si>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</si>
  <si>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</si>
  <si>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</si>
  <si>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</si>
  <si>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</si>
  <si>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</si>
  <si>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</si>
  <si>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</si>
  <si>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</si>
  <si>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</si>
  <si>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</si>
  <si>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</si>
  <si>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</si>
  <si>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</si>
  <si>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</si>
  <si>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</si>
  <si>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</si>
  <si>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</si>
  <si>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</si>
  <si>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</si>
  <si>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</si>
  <si>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</si>
  <si>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</si>
  <si>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</si>
  <si>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</si>
  <si>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</si>
  <si>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</si>
  <si>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</si>
  <si>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</si>
  <si>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</si>
  <si>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</si>
  <si>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</si>
  <si>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</si>
  <si>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</si>
  <si>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</si>
  <si>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</si>
  <si>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</si>
  <si>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</si>
  <si>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</si>
  <si>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</si>
  <si>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</si>
  <si>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</si>
  <si>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</si>
  <si>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</si>
  <si>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</si>
  <si>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</si>
  <si>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</si>
  <si>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</si>
  <si>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</si>
  <si>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</si>
  <si>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</si>
  <si>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</si>
  <si>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</si>
  <si>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</si>
  <si>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</si>
  <si>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</si>
  <si>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</si>
  <si>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</si>
  <si>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</si>
  <si>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</si>
  <si>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</si>
  <si>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</si>
  <si>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</si>
  <si>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</si>
  <si>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</si>
  <si>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</si>
  <si>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</si>
  <si>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</si>
  <si>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</si>
  <si>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</si>
  <si>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</si>
  <si>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</si>
  <si>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</si>
  <si>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</si>
  <si>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</si>
  <si>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</si>
  <si>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</si>
  <si>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</si>
  <si>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</si>
  <si>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</si>
  <si>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</si>
  <si>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</si>
  <si>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</si>
  <si>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</si>
  <si>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</si>
  <si>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</si>
  <si>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</si>
  <si>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</si>
  <si>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</si>
  <si>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</si>
  <si>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</si>
  <si>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</si>
  <si>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</si>
  <si>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</si>
  <si>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</si>
  <si>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</si>
  <si>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</si>
  <si>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</si>
  <si>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</si>
  <si>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</si>
  <si>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</si>
  <si>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</si>
  <si>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</si>
  <si>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</si>
  <si>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</si>
  <si>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</si>
  <si>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</si>
  <si>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</si>
  <si>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</si>
  <si>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</si>
  <si>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</si>
  <si>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</si>
  <si>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</si>
  <si>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</si>
  <si>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</si>
  <si>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</si>
  <si>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</si>
  <si>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</si>
  <si>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</si>
  <si>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</si>
  <si>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</si>
  <si>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</si>
  <si>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</si>
  <si>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</si>
  <si>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</si>
  <si>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</si>
  <si>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</si>
  <si>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</si>
  <si>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</si>
  <si>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</si>
  <si>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</si>
  <si>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</si>
  <si>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</si>
  <si>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</si>
  <si>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</si>
  <si>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</si>
  <si>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</si>
  <si>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</si>
  <si>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</si>
  <si>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</si>
  <si>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</si>
  <si>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</si>
  <si>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</si>
  <si>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</si>
  <si>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</si>
  <si>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</si>
  <si>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</si>
  <si>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</si>
  <si>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</si>
  <si>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</si>
  <si>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</si>
  <si>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</si>
  <si>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</si>
  <si>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</si>
  <si>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</si>
  <si>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</si>
  <si>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</si>
  <si>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</si>
  <si>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</si>
  <si>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</si>
  <si>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</si>
  <si>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</si>
  <si>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</si>
  <si>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</si>
  <si>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</si>
  <si>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</si>
  <si>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</si>
  <si>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</si>
  <si>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</si>
  <si>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</si>
  <si>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</si>
  <si>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</si>
  <si>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</si>
  <si>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</si>
  <si>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</si>
  <si>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</si>
  <si>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</si>
  <si>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</si>
  <si>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</si>
  <si>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</si>
  <si>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</si>
  <si>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</si>
  <si>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</si>
  <si>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</si>
  <si>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</si>
  <si>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</si>
  <si>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</si>
  <si>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</si>
  <si>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</si>
  <si>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</si>
  <si>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</si>
  <si>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</si>
  <si>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</si>
  <si>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</si>
  <si>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</si>
  <si>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</si>
  <si>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</si>
  <si>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</si>
  <si>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</si>
  <si>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</si>
  <si>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</si>
  <si>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</si>
  <si>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</si>
  <si>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</si>
  <si>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</si>
  <si>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</si>
  <si>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</si>
  <si>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</si>
  <si>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</si>
  <si>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</si>
  <si>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</si>
  <si>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</si>
  <si>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</si>
  <si>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</si>
  <si>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</si>
  <si>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</si>
  <si>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</si>
  <si>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</si>
  <si>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</si>
  <si>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</si>
  <si>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</si>
  <si>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</si>
  <si>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</si>
  <si>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</si>
  <si>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</si>
  <si>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</si>
  <si>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</si>
  <si>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</si>
  <si>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</si>
  <si>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</si>
  <si>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</si>
  <si>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</si>
  <si>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</si>
  <si>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</si>
  <si>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</si>
  <si>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</si>
  <si>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</si>
  <si>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</si>
  <si>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</si>
  <si>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</si>
  <si>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</si>
  <si>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</si>
  <si>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</si>
  <si>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</si>
  <si>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</si>
  <si>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</si>
  <si>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</si>
  <si>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</si>
  <si>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</si>
  <si>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</si>
  <si>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</si>
  <si>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</si>
  <si>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</si>
  <si>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</si>
  <si>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</si>
  <si>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</si>
  <si>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</si>
  <si>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</si>
  <si>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</si>
  <si>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</si>
  <si>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</si>
  <si>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</si>
  <si>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</si>
  <si>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</si>
  <si>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</si>
  <si>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</si>
  <si>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</si>
  <si>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</si>
  <si>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</si>
  <si>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</si>
  <si>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</si>
  <si>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</si>
  <si>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</si>
  <si>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</si>
  <si>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</si>
  <si>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</si>
  <si>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</si>
  <si>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</si>
  <si>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</si>
  <si>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</si>
  <si>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</si>
  <si>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</si>
  <si>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</si>
  <si>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</si>
  <si>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</si>
  <si>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</si>
  <si>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</si>
  <si>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</si>
  <si>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</si>
  <si>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</si>
  <si>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</si>
  <si>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</si>
  <si>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</si>
  <si>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</si>
  <si>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</si>
  <si>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</si>
  <si>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</si>
  <si>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</si>
  <si>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</si>
  <si>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</si>
  <si>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</si>
  <si>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</si>
  <si>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</si>
  <si>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</si>
  <si>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</si>
  <si>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</si>
  <si>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</si>
  <si>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</si>
  <si>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</si>
  <si>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</si>
  <si>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</si>
  <si>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</si>
  <si>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</si>
  <si>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</si>
  <si>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</si>
  <si>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</si>
  <si>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</si>
  <si>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</si>
  <si>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</si>
  <si>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</si>
  <si>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</si>
  <si>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</si>
  <si>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</si>
  <si>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</si>
  <si>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</si>
  <si>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</si>
  <si>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</si>
  <si>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</si>
  <si>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</si>
  <si>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</si>
  <si>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</si>
  <si>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</si>
  <si>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</si>
  <si>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</si>
  <si>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</si>
  <si>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</si>
  <si>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</si>
  <si>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</si>
  <si>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</si>
  <si>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</si>
  <si>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</si>
  <si>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</si>
  <si>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</si>
  <si>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</si>
  <si>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</si>
  <si>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</si>
  <si>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</si>
  <si>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</si>
  <si>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</si>
  <si>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</si>
  <si>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</si>
  <si>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</si>
  <si>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</si>
  <si>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</si>
  <si>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</si>
  <si>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</si>
  <si>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</si>
  <si>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</si>
  <si>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</si>
  <si>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</si>
  <si>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</si>
  <si>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</si>
  <si>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</si>
  <si>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</si>
  <si>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</si>
  <si>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</si>
  <si>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</si>
  <si>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</si>
  <si>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</si>
  <si>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</si>
  <si>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</si>
  <si>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</si>
  <si>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</si>
  <si>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</si>
  <si>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</si>
  <si>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</si>
  <si>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</si>
  <si>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</si>
  <si>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</si>
  <si>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</si>
  <si>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</si>
  <si>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</si>
  <si>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</si>
  <si>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</si>
  <si>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</si>
  <si>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</si>
  <si>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</si>
  <si>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</si>
  <si>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</si>
  <si>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</si>
  <si>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</si>
  <si>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</si>
  <si>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</si>
  <si>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</si>
  <si>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</si>
  <si>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</si>
  <si>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</si>
  <si>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</si>
  <si>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</si>
  <si>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</si>
  <si>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</si>
  <si>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</si>
  <si>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</si>
  <si>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</si>
  <si>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</si>
  <si>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</si>
  <si>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</si>
  <si>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</si>
  <si>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</si>
  <si>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</si>
  <si>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</si>
  <si>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</si>
  <si>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</si>
  <si>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</si>
  <si>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</si>
  <si>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</si>
  <si>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</si>
  <si>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</si>
  <si>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</si>
  <si>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</si>
  <si>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</si>
  <si>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</si>
  <si>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</si>
  <si>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</si>
  <si>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</si>
  <si>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</si>
  <si>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</si>
  <si>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</si>
  <si>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</si>
  <si>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</si>
  <si>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</si>
  <si>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</si>
  <si>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</si>
  <si>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</si>
  <si>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</si>
  <si>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</si>
  <si>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</si>
  <si>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</si>
  <si>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</si>
  <si>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</si>
  <si>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</si>
  <si>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</si>
  <si>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</si>
  <si>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</si>
  <si>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</si>
  <si>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</si>
  <si>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</si>
  <si>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</si>
  <si>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</si>
  <si>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</si>
  <si>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</si>
  <si>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</si>
  <si>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</si>
  <si>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</si>
  <si>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</si>
  <si>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</si>
  <si>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</si>
  <si>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</si>
  <si>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</si>
  <si>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</si>
  <si>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</si>
  <si>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</si>
  <si>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</si>
  <si>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</si>
  <si>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</si>
  <si>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</si>
  <si>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</si>
  <si>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</si>
  <si>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</si>
  <si>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</si>
  <si>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</si>
  <si>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</si>
  <si>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</si>
  <si>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</si>
  <si>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</si>
  <si>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</si>
  <si>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</si>
  <si>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</si>
  <si>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</si>
  <si>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</si>
  <si>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</si>
  <si>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</si>
  <si>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</si>
  <si>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</si>
  <si>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</si>
  <si>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</si>
  <si>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</si>
  <si>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</si>
  <si>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</si>
  <si>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</si>
  <si>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</si>
  <si>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</si>
  <si>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</si>
  <si>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</si>
  <si>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</si>
  <si>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</si>
  <si>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</si>
  <si>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</si>
  <si>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</si>
  <si>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</si>
  <si>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</si>
  <si>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</si>
  <si>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</si>
  <si>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</si>
  <si>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</si>
  <si>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</si>
  <si>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</si>
  <si>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</si>
  <si>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</si>
  <si>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</si>
  <si>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</si>
  <si>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</si>
  <si>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</si>
  <si>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</si>
  <si>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</si>
  <si>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</si>
  <si>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</si>
  <si>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</si>
  <si>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</si>
  <si>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</si>
  <si>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</si>
  <si>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</si>
  <si>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</si>
  <si>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</si>
  <si>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</si>
  <si>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</si>
  <si>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</si>
  <si>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</si>
  <si>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</si>
  <si>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</si>
  <si>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</si>
  <si>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</si>
  <si>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</si>
  <si>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</si>
  <si>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</si>
  <si>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</si>
  <si>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</si>
  <si>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</si>
  <si>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</si>
  <si>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</si>
  <si>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</si>
  <si>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</si>
  <si>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</si>
  <si>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</si>
  <si>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</si>
  <si>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</si>
  <si>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</si>
  <si>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</si>
  <si>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</si>
  <si>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</si>
  <si>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</si>
  <si>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</si>
  <si>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</si>
  <si>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</si>
  <si>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</si>
  <si>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</si>
  <si>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</si>
  <si>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</si>
  <si>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</si>
  <si>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</si>
  <si>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</si>
  <si>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</si>
  <si>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</si>
  <si>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</si>
  <si>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</si>
  <si>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</si>
  <si>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</si>
  <si>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</si>
  <si>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</si>
  <si>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</si>
  <si>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</si>
  <si>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</si>
  <si>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</si>
  <si>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</si>
  <si>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</si>
  <si>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</si>
  <si>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</si>
  <si>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</si>
  <si>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</si>
  <si>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</si>
  <si>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</si>
  <si>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</si>
  <si>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</si>
  <si>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</si>
  <si>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</si>
  <si>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</si>
  <si>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</si>
  <si>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</si>
  <si>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</si>
  <si>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</si>
  <si>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</si>
  <si>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</si>
  <si>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</si>
  <si>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</si>
  <si>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</si>
  <si>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</si>
  <si>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</si>
  <si>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</si>
  <si>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</si>
  <si>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</si>
  <si>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</si>
  <si>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</si>
  <si>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</si>
  <si>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</si>
  <si>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</si>
  <si>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</si>
  <si>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</si>
  <si>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</si>
  <si>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</si>
  <si>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</si>
  <si>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</si>
  <si>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</si>
  <si>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</si>
  <si>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</si>
  <si>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</si>
  <si>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</si>
  <si>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</si>
  <si>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</si>
  <si>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</si>
  <si>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</si>
  <si>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</si>
  <si>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</si>
  <si>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</si>
  <si>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</si>
  <si>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</si>
  <si>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</si>
  <si>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</si>
  <si>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</si>
  <si>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</si>
  <si>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</si>
  <si>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</si>
  <si>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</si>
  <si>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</si>
  <si>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</si>
  <si>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</si>
  <si>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</si>
  <si>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</si>
  <si>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</si>
  <si>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</si>
  <si>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</si>
  <si>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</si>
  <si>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</si>
  <si>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</si>
  <si>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</si>
  <si>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</si>
  <si>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</si>
  <si>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</si>
  <si>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</si>
  <si>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</si>
  <si>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</si>
  <si>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</si>
  <si>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</si>
  <si>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</si>
  <si>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</si>
  <si>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</si>
  <si>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</si>
  <si>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</si>
  <si>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</si>
  <si>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</si>
  <si>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</si>
  <si>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</si>
  <si>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</si>
  <si>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</si>
  <si>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</si>
  <si>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</si>
  <si>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</si>
  <si>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</si>
  <si>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</si>
  <si>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</si>
  <si>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</si>
  <si>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</si>
  <si>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</si>
  <si>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</si>
  <si>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</si>
  <si>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</si>
  <si>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</si>
  <si>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</si>
  <si>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</si>
  <si>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</si>
  <si>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</si>
  <si>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</si>
  <si>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</si>
  <si>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</si>
  <si>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</si>
  <si>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</si>
  <si>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</si>
  <si>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</si>
  <si>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</si>
  <si>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</si>
  <si>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</si>
  <si>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</si>
  <si>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</si>
  <si>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</si>
  <si>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</si>
  <si>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</si>
  <si>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</si>
  <si>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</si>
  <si>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</si>
  <si>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</si>
  <si>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</si>
  <si>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</si>
  <si>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</si>
  <si>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</si>
  <si>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</si>
  <si>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</si>
  <si>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</si>
  <si>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</si>
  <si>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</si>
  <si>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</si>
  <si>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</si>
  <si>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</si>
  <si>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</si>
  <si>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</si>
  <si>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</si>
  <si>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</si>
  <si>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</si>
  <si>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</si>
  <si>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</si>
  <si>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</si>
  <si>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</si>
  <si>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</si>
  <si>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</si>
  <si>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</si>
  <si>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</si>
  <si>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</si>
  <si>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</si>
  <si>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</si>
  <si>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</si>
  <si>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</si>
  <si>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</si>
  <si>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</si>
  <si>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</si>
  <si>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</si>
  <si>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</si>
  <si>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</si>
  <si>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</si>
  <si>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</si>
  <si>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</si>
  <si>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</si>
  <si>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</si>
  <si>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</si>
  <si>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</si>
  <si>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</si>
  <si>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</si>
  <si>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</si>
  <si>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</si>
  <si>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</si>
  <si>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</si>
  <si>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</si>
  <si>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</si>
  <si>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</si>
  <si>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</si>
  <si>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</si>
  <si>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</si>
  <si>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</si>
  <si>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</si>
  <si>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</si>
  <si>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</si>
  <si>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</si>
  <si>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</si>
  <si>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</si>
  <si>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</si>
  <si>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</si>
  <si>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</si>
  <si>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</si>
  <si>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</si>
  <si>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</si>
  <si>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</si>
  <si>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</si>
  <si>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</si>
  <si>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</si>
  <si>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</si>
  <si>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</si>
  <si>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</si>
  <si>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</si>
  <si>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</si>
  <si>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</si>
  <si>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</si>
  <si>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</si>
  <si>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</si>
  <si>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</si>
  <si>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</si>
  <si>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</si>
  <si>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</si>
  <si>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</si>
  <si>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</si>
  <si>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</si>
  <si>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</si>
  <si>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</si>
  <si>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</si>
  <si>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</si>
  <si>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</si>
  <si>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</si>
  <si>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</si>
  <si>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</si>
  <si>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</si>
  <si>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</si>
  <si>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</si>
  <si>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</si>
  <si>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</si>
  <si>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</si>
  <si>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</si>
  <si>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</si>
  <si>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</si>
  <si>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</si>
  <si>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</si>
  <si>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</si>
  <si>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</si>
  <si>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</si>
  <si>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</si>
  <si>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</si>
  <si>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</si>
  <si>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</si>
  <si>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</si>
  <si>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</si>
  <si>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</si>
  <si>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</si>
  <si>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</si>
  <si>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</si>
  <si>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</si>
  <si>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</si>
  <si>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</si>
  <si>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</si>
  <si>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</si>
  <si>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</si>
  <si>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</si>
  <si>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</si>
  <si>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</si>
  <si>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</si>
  <si>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</si>
  <si>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</si>
  <si>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</si>
  <si>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</si>
  <si>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</si>
  <si>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</si>
  <si>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</si>
  <si>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</si>
  <si>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</si>
  <si>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</si>
  <si>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</si>
  <si>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PCM-20251103-00000086</t>
  </si>
  <si>
    <t xml:space="preserve">ETA 40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</si>
  <si>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</si>
  <si>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</si>
  <si>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</si>
  <si>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</si>
  <si>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</si>
  <si>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</si>
  <si>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</si>
  <si>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</si>
  <si>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</si>
  <si>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</si>
  <si>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</si>
  <si>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</si>
  <si>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</si>
  <si>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</si>
  <si>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</si>
  <si>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</si>
  <si>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</si>
  <si>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</si>
  <si>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</si>
  <si>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</si>
  <si>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</si>
  <si>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</si>
  <si>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</si>
  <si>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</si>
  <si>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</si>
  <si>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</si>
  <si>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</si>
  <si>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</si>
  <si>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</si>
  <si>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</si>
  <si>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</si>
  <si>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</si>
  <si>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</si>
  <si>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</si>
  <si>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</si>
  <si>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</si>
  <si>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</si>
  <si>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</si>
  <si>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</si>
  <si>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</si>
  <si>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</si>
  <si>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</si>
  <si>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</si>
  <si>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</si>
  <si>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</si>
  <si>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</si>
  <si>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</si>
  <si>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</si>
  <si>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</si>
  <si>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</si>
  <si>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</si>
  <si>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</si>
  <si>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</si>
  <si>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</si>
  <si>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</si>
  <si>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</si>
  <si>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</si>
  <si>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</si>
  <si>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</si>
  <si>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</si>
  <si>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</si>
  <si>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</si>
  <si>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</si>
  <si>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</si>
  <si>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</si>
  <si>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</si>
  <si>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</si>
  <si>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</si>
  <si>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</si>
  <si>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</si>
  <si>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</si>
  <si>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</si>
  <si>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</si>
  <si>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</si>
  <si>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</si>
  <si>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</si>
  <si>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</si>
  <si>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</si>
  <si>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</si>
  <si>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</si>
  <si>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</si>
  <si>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</si>
  <si>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</si>
  <si>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</si>
  <si>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PCM-20250215-00000830 </t>
  </si>
  <si>
    <t>LTE site still down and  site located in aramco area access issue need special permission</t>
  </si>
  <si>
    <t>PCM-20251102-00002148</t>
  </si>
  <si>
    <t>was night access issue / USF area team EM team on the way  40 mins</t>
  </si>
  <si>
    <t>NO PCM</t>
  </si>
  <si>
    <t>team facing major issue at site and other team on the way by PG</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</si>
  <si>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</si>
  <si>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</si>
  <si>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</si>
  <si>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</si>
  <si>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</si>
  <si>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</si>
  <si>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PCM-20251103-00000293</t>
  </si>
  <si>
    <t xml:space="preserve">EM team at site </t>
  </si>
  <si>
    <t>PCM-20251103-00000162</t>
  </si>
  <si>
    <t>sectors down due to Rectfrie issue ,  under arrangement</t>
  </si>
  <si>
    <t>PCM-20251103-00000372</t>
  </si>
  <si>
    <t>ETA 30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</si>
</sst>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
      <sz val="9"/>
      <color rgb="FF606266"/>
      <name val="Arial"/>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4" fillId="0" borderId="0" xfId="0" applyFont="1"/>
    <xf numFmtId="165" fontId="9" fillId="0" borderId="9" xfId="0" applyNumberFormat="1" applyFont="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12" totalsRowShown="0" headerRowDxfId="174" dataDxfId="173" headerRowBorderDxfId="171" tableBorderDxfId="172" totalsRowBorderDxfId="170">
  <autoFilter ref="A1:L11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36" totalsRowShown="0" headerRowDxfId="157" dataDxfId="156" headerRowBorderDxfId="154" tableBorderDxfId="155" totalsRowBorderDxfId="153">
  <autoFilter ref="A1:CJ13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80" totalsRowShown="0" headerRowDxfId="64" dataDxfId="63" headerRowBorderDxfId="61" tableBorderDxfId="62">
  <autoFilter ref="A1:L108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90" totalsRowShown="0" headerRowDxfId="48" dataDxfId="47" headerRowBorderDxfId="45" tableBorderDxfId="46" totalsRowBorderDxfId="44">
  <autoFilter ref="A1:L9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71" totalsRowShown="0" headerRowDxfId="31" dataDxfId="30" headerRowBorderDxfId="28" tableBorderDxfId="29">
  <autoFilter ref="A1:L37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7" totalsRowShown="0" headerRowDxfId="15" dataDxfId="14" headerRowBorderDxfId="12" tableBorderDxfId="13">
  <autoFilter ref="A1:L1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2"/>
  <sheetViews>
    <sheetView workbookViewId="0">
      <selection activeCell="E3" sqref="E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301.34709953703714</v>
      </c>
      <c r="H2" s="77">
        <v>45662.943402777775</v>
      </c>
      <c r="I2" s="60" t="str">
        <f>IFERROR(VLOOKUP(D2,DB!A:F,6,0),"")</f>
        <v>Generator-SG</v>
      </c>
      <c r="J2" s="60" t="str">
        <f>IFERROR(VLOOKUP(D2,DB!A:G,7,0),"")</f>
        <v>Dead</v>
      </c>
      <c r="K2" s="68" t="s">
        <v>39022</v>
      </c>
      <c r="L2" s="66" t="str">
        <f>IFERROR(VLOOKUP(D2,DB!A:I,9,0),"")</f>
        <v>Latis</v>
      </c>
    </row>
    <row r="3" spans="1:15" ht="15" customHeight="1">
      <c r="A3" s="132" t="s">
        <v>39023</v>
      </c>
      <c r="B3" s="133" t="str">
        <f>IFERROR(VLOOKUP(D3,DB!A:K,11,0),"")</f>
        <v>R1</v>
      </c>
      <c r="C3" s="133">
        <v>1</v>
      </c>
      <c r="D3" s="133" t="s">
        <v>21701</v>
      </c>
      <c r="E3" s="134" t="s">
        <v>39021</v>
      </c>
      <c r="F3" s="135">
        <v>45964.071655092594</v>
      </c>
      <c r="G3" s="136">
        <f ca="1">IFERROR(NOW()-F3,"")</f>
        <v>0.22387037036969559</v>
      </c>
      <c r="H3" s="135">
        <v>45964.066550925927</v>
      </c>
      <c r="I3" s="133" t="str">
        <f>IFERROR(VLOOKUP(D3,DB!A:F,6,0),"")</f>
        <v>Generator-SG</v>
      </c>
      <c r="J3" s="133" t="str">
        <f>IFERROR(VLOOKUP(D3,DB!A:G,7,0),"")</f>
        <v>Vandalized</v>
      </c>
      <c r="K3" s="137" t="s">
        <v>39024</v>
      </c>
      <c r="L3" s="138" t="str">
        <f>IFERROR(VLOOKUP(D3,DB!A:I,9,0),"")</f>
        <v>Latis</v>
      </c>
    </row>
    <row r="4" spans="1:15" ht="15" customHeight="1">
      <c r="A4" s="132"/>
      <c r="B4" s="133" t="str">
        <f>IFERROR(VLOOKUP(D4,DB!A:K,11,0),"")</f>
        <v/>
      </c>
      <c r="C4" s="133"/>
      <c r="D4" s="133"/>
      <c r="E4" s="134"/>
      <c r="F4" s="135"/>
      <c r="G4" s="136">
        <f ca="1">IFERROR(NOW()-F4,"")</f>
        <v>45964.295525462963</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45964.295525462963</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45964.295525462963</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45964.295525462963</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45964.295525462963</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45964.295525462963</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45964.295525462963</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45964.295525462963</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45964.295525462963</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45964.295525462963</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45964.295525462963</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45964.295525462963</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45964.295525462963</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45964.295525462963</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45964.295525462963</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45964.295525462963</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45964.295525462963</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45964.295525462963</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45964.295525462963</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45964.295525462963</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45964.295525462963</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45964.295525462963</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45964.295525462963</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45964.295525462963</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45964.295525462963</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45964.295525462963</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45964.295525462963</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45964.295525462963</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45964.295525462963</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45964.295525462963</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45964.295525462963</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45964.295525462963</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45964.295525462963</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45964.295525462963</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45964.295525462963</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45964.295525462963</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45964.295525462963</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45964.295525462963</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45964.295525462963</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45964.295525462963</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45964.295525462963</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45964.295525462963</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45964.295525462963</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45964.295525462963</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45964.295525462963</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45964.295525462963</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45964.295525462963</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45964.295525462963</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45964.295525462963</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45964.295525462963</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45964.295525462963</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45964.295525462963</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45964.295525462963</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45964.295525462963</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45964.295525462963</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45964.295525462963</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45964.295525462963</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45964.295525462963</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45964.295525462963</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45964.295525462963</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45964.295525462963</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45964.295525462963</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45964.295525462963</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45964.295525462963</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45964.295525462963</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45964.295525462963</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45964.295525462963</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45964.295525462963</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45964.295525462963</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45964.295525462963</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45964.295525462963</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45964.295525462963</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45964.295525462963</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45964.295525462963</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45964.295525462963</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45964.295525462963</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45964.295525462963</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45964.295525462963</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45964.295525462963</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45964.295525462963</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45964.295525462963</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45964.295525462963</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45964.295525462963</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45964.295525462963</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45964.295525462963</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45964.295525462963</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45964.295525462963</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45964.295525462963</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45964.295525462963</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45964.295525462963</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45964.295525462963</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45964.295525462963</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45964.295525462963</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45964.295525462963</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45964.295525462963</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45964.295525462963</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45964.295525462963</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45964.295525462963</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45964.295525462963</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45964.295525462963</v>
      </c>
      <c r="H103" s="135"/>
      <c r="I103" s="133" t="str">
        <f>IFERROR(VLOOKUP(D103,DB!A:F,6,0),"")</f>
        <v/>
      </c>
      <c r="J103" s="133" t="str">
        <f>IFERROR(VLOOKUP(D103,DB!A:G,7,0),"")</f>
        <v/>
      </c>
      <c r="K103" s="137"/>
      <c r="L103" s="138" t="str">
        <f>IFERROR(VLOOKUP(D103,DB!A:I,9,0),"")</f>
        <v/>
      </c>
    </row>
    <row r="104" spans="1:12" ht="15" customHeight="1">
      <c r="A104" s="132"/>
      <c r="B104" s="133" t="str">
        <f>IFERROR(VLOOKUP(D104,DB!A:K,11,0),"")</f>
        <v/>
      </c>
      <c r="C104" s="133"/>
      <c r="D104" s="133"/>
      <c r="E104" s="134"/>
      <c r="F104" s="135"/>
      <c r="G104" s="136">
        <f ca="1">IFERROR(NOW()-F104,"")</f>
        <v>45964.295525462963</v>
      </c>
      <c r="H104" s="135"/>
      <c r="I104" s="133" t="str">
        <f>IFERROR(VLOOKUP(D104,DB!A:F,6,0),"")</f>
        <v/>
      </c>
      <c r="J104" s="133" t="str">
        <f>IFERROR(VLOOKUP(D104,DB!A:G,7,0),"")</f>
        <v/>
      </c>
      <c r="K104" s="137"/>
      <c r="L104" s="138" t="str">
        <f>IFERROR(VLOOKUP(D104,DB!A:I,9,0),"")</f>
        <v/>
      </c>
    </row>
    <row r="105" spans="1:12" ht="15" customHeight="1">
      <c r="A105" s="132"/>
      <c r="B105" s="133" t="str">
        <f>IFERROR(VLOOKUP(D105,DB!A:K,11,0),"")</f>
        <v/>
      </c>
      <c r="C105" s="133"/>
      <c r="D105" s="133"/>
      <c r="E105" s="134"/>
      <c r="F105" s="135"/>
      <c r="G105" s="136">
        <f ca="1">IFERROR(NOW()-F105,"")</f>
        <v>45964.295525462963</v>
      </c>
      <c r="H105" s="135"/>
      <c r="I105" s="133" t="str">
        <f>IFERROR(VLOOKUP(D105,DB!A:F,6,0),"")</f>
        <v/>
      </c>
      <c r="J105" s="133" t="str">
        <f>IFERROR(VLOOKUP(D105,DB!A:G,7,0),"")</f>
        <v/>
      </c>
      <c r="K105" s="137"/>
      <c r="L105" s="138" t="str">
        <f>IFERROR(VLOOKUP(D105,DB!A:I,9,0),"")</f>
        <v/>
      </c>
    </row>
    <row r="106" spans="1:12" ht="15" customHeight="1">
      <c r="A106" s="132"/>
      <c r="B106" s="133" t="str">
        <f>IFERROR(VLOOKUP(D106,DB!A:K,11,0),"")</f>
        <v/>
      </c>
      <c r="C106" s="133"/>
      <c r="D106" s="133"/>
      <c r="E106" s="134"/>
      <c r="F106" s="135"/>
      <c r="G106" s="136">
        <f ca="1">IFERROR(NOW()-F106,"")</f>
        <v>45964.295525462963</v>
      </c>
      <c r="H106" s="135"/>
      <c r="I106" s="133" t="str">
        <f>IFERROR(VLOOKUP(D106,DB!A:F,6,0),"")</f>
        <v/>
      </c>
      <c r="J106" s="133" t="str">
        <f>IFERROR(VLOOKUP(D106,DB!A:G,7,0),"")</f>
        <v/>
      </c>
      <c r="K106" s="137"/>
      <c r="L106" s="138" t="str">
        <f>IFERROR(VLOOKUP(D106,DB!A:I,9,0),"")</f>
        <v/>
      </c>
    </row>
    <row r="107" spans="1:12" ht="15" customHeight="1">
      <c r="A107" s="132"/>
      <c r="B107" s="133" t="str">
        <f>IFERROR(VLOOKUP(D107,DB!A:K,11,0),"")</f>
        <v/>
      </c>
      <c r="C107" s="133"/>
      <c r="D107" s="133"/>
      <c r="E107" s="134"/>
      <c r="F107" s="135"/>
      <c r="G107" s="136">
        <f ca="1">IFERROR(NOW()-F107,"")</f>
        <v>45964.295525462963</v>
      </c>
      <c r="H107" s="135"/>
      <c r="I107" s="133" t="str">
        <f>IFERROR(VLOOKUP(D107,DB!A:F,6,0),"")</f>
        <v/>
      </c>
      <c r="J107" s="133" t="str">
        <f>IFERROR(VLOOKUP(D107,DB!A:G,7,0),"")</f>
        <v/>
      </c>
      <c r="K107" s="137"/>
      <c r="L107" s="138" t="str">
        <f>IFERROR(VLOOKUP(D107,DB!A:I,9,0),"")</f>
        <v/>
      </c>
    </row>
    <row r="108" spans="1:12" ht="15" customHeight="1">
      <c r="A108" s="132"/>
      <c r="B108" s="133" t="str">
        <f>IFERROR(VLOOKUP(D108,DB!A:K,11,0),"")</f>
        <v/>
      </c>
      <c r="C108" s="133"/>
      <c r="D108" s="133"/>
      <c r="E108" s="134"/>
      <c r="F108" s="135"/>
      <c r="G108" s="136">
        <f ca="1">IFERROR(NOW()-F108,"")</f>
        <v>45964.295525462963</v>
      </c>
      <c r="H108" s="135"/>
      <c r="I108" s="133" t="str">
        <f>IFERROR(VLOOKUP(D108,DB!A:F,6,0),"")</f>
        <v/>
      </c>
      <c r="J108" s="133" t="str">
        <f>IFERROR(VLOOKUP(D108,DB!A:G,7,0),"")</f>
        <v/>
      </c>
      <c r="K108" s="137"/>
      <c r="L108" s="138" t="str">
        <f>IFERROR(VLOOKUP(D108,DB!A:I,9,0),"")</f>
        <v/>
      </c>
    </row>
    <row r="109" spans="1:12" ht="15" customHeight="1">
      <c r="A109" s="132"/>
      <c r="B109" s="133" t="str">
        <f>IFERROR(VLOOKUP(D109,DB!A:K,11,0),"")</f>
        <v/>
      </c>
      <c r="C109" s="133"/>
      <c r="D109" s="133"/>
      <c r="E109" s="134"/>
      <c r="F109" s="135"/>
      <c r="G109" s="136">
        <f ca="1">IFERROR(NOW()-F109,"")</f>
        <v>45964.295525462963</v>
      </c>
      <c r="H109" s="135"/>
      <c r="I109" s="133" t="str">
        <f>IFERROR(VLOOKUP(D109,DB!A:F,6,0),"")</f>
        <v/>
      </c>
      <c r="J109" s="133" t="str">
        <f>IFERROR(VLOOKUP(D109,DB!A:G,7,0),"")</f>
        <v/>
      </c>
      <c r="K109" s="137"/>
      <c r="L109" s="138" t="str">
        <f>IFERROR(VLOOKUP(D109,DB!A:I,9,0),"")</f>
        <v/>
      </c>
    </row>
    <row r="110" spans="1:12" ht="15" customHeight="1">
      <c r="A110" s="132"/>
      <c r="B110" s="133" t="str">
        <f>IFERROR(VLOOKUP(D110,DB!A:K,11,0),"")</f>
        <v/>
      </c>
      <c r="C110" s="133"/>
      <c r="D110" s="133"/>
      <c r="E110" s="134"/>
      <c r="F110" s="135"/>
      <c r="G110" s="136">
        <f ca="1">IFERROR(NOW()-F110,"")</f>
        <v>45964.295525462963</v>
      </c>
      <c r="H110" s="135"/>
      <c r="I110" s="133" t="str">
        <f>IFERROR(VLOOKUP(D110,DB!A:F,6,0),"")</f>
        <v/>
      </c>
      <c r="J110" s="133" t="str">
        <f>IFERROR(VLOOKUP(D110,DB!A:G,7,0),"")</f>
        <v/>
      </c>
      <c r="K110" s="137"/>
      <c r="L110" s="138" t="str">
        <f>IFERROR(VLOOKUP(D110,DB!A:I,9,0),"")</f>
        <v/>
      </c>
    </row>
    <row r="111" spans="1:12" ht="15" customHeight="1">
      <c r="A111" s="132"/>
      <c r="B111" s="133" t="str">
        <f>IFERROR(VLOOKUP(D111,DB!A:K,11,0),"")</f>
        <v/>
      </c>
      <c r="C111" s="133"/>
      <c r="D111" s="133"/>
      <c r="E111" s="134"/>
      <c r="F111" s="135"/>
      <c r="G111" s="136">
        <f ca="1">IFERROR(NOW()-F111,"")</f>
        <v>45964.295525462963</v>
      </c>
      <c r="H111" s="135"/>
      <c r="I111" s="133" t="str">
        <f>IFERROR(VLOOKUP(D111,DB!A:F,6,0),"")</f>
        <v/>
      </c>
      <c r="J111" s="133" t="str">
        <f>IFERROR(VLOOKUP(D111,DB!A:G,7,0),"")</f>
        <v/>
      </c>
      <c r="K111" s="137"/>
      <c r="L111" s="138" t="str">
        <f>IFERROR(VLOOKUP(D111,DB!A:I,9,0),"")</f>
        <v/>
      </c>
    </row>
    <row r="112" spans="1:12" ht="15" customHeight="1">
      <c r="A112" s="144"/>
      <c r="B112" s="145" t="str">
        <f>IFERROR(VLOOKUP(D112,DB!A:K,11,0),"")</f>
        <v/>
      </c>
      <c r="C112" s="145"/>
      <c r="D112" s="145"/>
      <c r="E112" s="146"/>
      <c r="F112" s="147"/>
      <c r="G112" s="148">
        <f ca="1">IFERROR(NOW()-F112,"")</f>
        <v>45964.295525462963</v>
      </c>
      <c r="H112" s="147"/>
      <c r="I112" s="145" t="str">
        <f>IFERROR(VLOOKUP(D112,DB!A:F,6,0),"")</f>
        <v/>
      </c>
      <c r="J112" s="145" t="str">
        <f>IFERROR(VLOOKUP(D112,DB!A:G,7,0),"")</f>
        <v/>
      </c>
      <c r="K112" s="149"/>
      <c r="L112" s="150" t="str">
        <f>IFERROR(VLOOKUP(D112,DB!A:I,9,0),"")</f>
        <v/>
      </c>
    </row>
  </sheetData>
  <customSheetViews>
    <customSheetView guid="{F6042A99-DD27-4453-835D-0834D95730CC}" filter="1" showAutoFilter="1">
      <pageMargins left="0" right="0" top="0" bottom="0" header="0" footer="0"/>
      <autoFilter ref="B1:M1" xr:uid="{12EEF270-3FB4-4BA0-95FE-34832A034A0D}"/>
    </customSheetView>
  </customSheetViews>
  <dataValidations count="2">
    <dataValidation allowBlank="1" showInputMessage="1" showErrorMessage="1" sqref="E1" xr:uid="{5DBA255D-CDD9-49FB-AD3C-AF70AB4EE696}"/>
    <dataValidation type="list" allowBlank="1" showInputMessage="1" showErrorMessage="1" sqref="E2:E11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36"/>
  <sheetViews>
    <sheetView workbookViewId="0">
      <selection activeCell="E5" sqref="E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39025</v>
      </c>
      <c r="N1" s="89" t="s">
        <v>39026</v>
      </c>
      <c r="O1" s="89" t="s">
        <v>39027</v>
      </c>
      <c r="P1" s="89" t="s">
        <v>39028</v>
      </c>
      <c r="Q1" s="89" t="s">
        <v>39029</v>
      </c>
      <c r="R1" s="89" t="s">
        <v>39030</v>
      </c>
      <c r="S1" s="89" t="s">
        <v>39031</v>
      </c>
      <c r="T1" s="89" t="s">
        <v>39032</v>
      </c>
      <c r="U1" s="89" t="s">
        <v>39033</v>
      </c>
      <c r="V1" s="89" t="s">
        <v>39034</v>
      </c>
      <c r="W1" s="89" t="s">
        <v>39035</v>
      </c>
      <c r="X1" s="89" t="s">
        <v>39036</v>
      </c>
      <c r="Y1" s="89" t="s">
        <v>39037</v>
      </c>
      <c r="Z1" s="89" t="s">
        <v>39038</v>
      </c>
      <c r="AA1" s="89" t="s">
        <v>39039</v>
      </c>
      <c r="AB1" s="89" t="s">
        <v>39040</v>
      </c>
      <c r="AC1" s="89" t="s">
        <v>39041</v>
      </c>
      <c r="AD1" s="89" t="s">
        <v>39042</v>
      </c>
      <c r="AE1" s="89" t="s">
        <v>39043</v>
      </c>
      <c r="AF1" s="89" t="s">
        <v>39044</v>
      </c>
      <c r="AG1" s="89" t="s">
        <v>39045</v>
      </c>
      <c r="AH1" s="89" t="s">
        <v>39046</v>
      </c>
      <c r="AI1" s="89" t="s">
        <v>39047</v>
      </c>
      <c r="AJ1" s="89" t="s">
        <v>39048</v>
      </c>
      <c r="AK1" s="89" t="s">
        <v>39049</v>
      </c>
      <c r="AL1" s="89" t="s">
        <v>39050</v>
      </c>
      <c r="AM1" s="89" t="s">
        <v>39051</v>
      </c>
      <c r="AN1" s="89" t="s">
        <v>39052</v>
      </c>
      <c r="AO1" s="89" t="s">
        <v>39053</v>
      </c>
      <c r="AP1" s="89" t="s">
        <v>39054</v>
      </c>
      <c r="AQ1" s="89" t="s">
        <v>39055</v>
      </c>
      <c r="AR1" s="89" t="s">
        <v>39056</v>
      </c>
      <c r="AS1" s="89" t="s">
        <v>39057</v>
      </c>
      <c r="AT1" s="89" t="s">
        <v>39058</v>
      </c>
      <c r="AU1" s="89" t="s">
        <v>39059</v>
      </c>
      <c r="AV1" s="89" t="s">
        <v>39060</v>
      </c>
      <c r="AW1" s="89" t="s">
        <v>39061</v>
      </c>
      <c r="AX1" s="89" t="s">
        <v>39062</v>
      </c>
      <c r="AY1" s="89" t="s">
        <v>39063</v>
      </c>
      <c r="AZ1" s="89" t="s">
        <v>39064</v>
      </c>
      <c r="BA1" s="89" t="s">
        <v>39065</v>
      </c>
      <c r="BB1" s="89" t="s">
        <v>39066</v>
      </c>
      <c r="BC1" s="89" t="s">
        <v>39067</v>
      </c>
      <c r="BD1" s="89" t="s">
        <v>39068</v>
      </c>
      <c r="BE1" s="89" t="s">
        <v>39069</v>
      </c>
      <c r="BF1" s="89" t="s">
        <v>39070</v>
      </c>
      <c r="BG1" s="89" t="s">
        <v>39071</v>
      </c>
      <c r="BH1" s="89" t="s">
        <v>39072</v>
      </c>
      <c r="BI1" s="89" t="s">
        <v>39073</v>
      </c>
      <c r="BJ1" s="89" t="s">
        <v>39074</v>
      </c>
      <c r="BK1" s="89" t="s">
        <v>39075</v>
      </c>
      <c r="BL1" s="89" t="s">
        <v>39076</v>
      </c>
      <c r="BM1" s="89" t="s">
        <v>39077</v>
      </c>
      <c r="BN1" s="89" t="s">
        <v>39078</v>
      </c>
      <c r="BO1" s="89" t="s">
        <v>39079</v>
      </c>
      <c r="BP1" s="89" t="s">
        <v>39080</v>
      </c>
      <c r="BQ1" s="89" t="s">
        <v>39081</v>
      </c>
      <c r="BR1" s="89" t="s">
        <v>39082</v>
      </c>
      <c r="BS1" s="89" t="s">
        <v>39083</v>
      </c>
      <c r="BT1" s="89" t="s">
        <v>39084</v>
      </c>
      <c r="BU1" s="89" t="s">
        <v>39085</v>
      </c>
      <c r="BV1" s="89" t="s">
        <v>39086</v>
      </c>
      <c r="BW1" s="89" t="s">
        <v>39087</v>
      </c>
      <c r="BX1" s="89" t="s">
        <v>39088</v>
      </c>
      <c r="BY1" s="89" t="s">
        <v>39089</v>
      </c>
      <c r="BZ1" s="89" t="s">
        <v>39090</v>
      </c>
      <c r="CA1" s="89" t="s">
        <v>39091</v>
      </c>
      <c r="CB1" s="89" t="s">
        <v>39092</v>
      </c>
      <c r="CC1" s="89" t="s">
        <v>39093</v>
      </c>
      <c r="CD1" s="89" t="s">
        <v>39094</v>
      </c>
      <c r="CE1" s="89" t="s">
        <v>39095</v>
      </c>
      <c r="CF1" s="89" t="s">
        <v>39096</v>
      </c>
      <c r="CG1" s="89" t="s">
        <v>39097</v>
      </c>
      <c r="CH1" s="89" t="s">
        <v>39098</v>
      </c>
      <c r="CI1" s="89" t="s">
        <v>39099</v>
      </c>
      <c r="CJ1" s="89" t="s">
        <v>39100</v>
      </c>
    </row>
    <row r="2" spans="1:88" s="69" customFormat="1" ht="31.5" customHeight="1">
      <c r="A2" s="62" t="s">
        <v>39101</v>
      </c>
      <c r="B2" s="62" t="s">
        <v>27</v>
      </c>
      <c r="C2" s="62">
        <v>1</v>
      </c>
      <c r="D2" s="62" t="s">
        <v>19542</v>
      </c>
      <c r="E2" s="86" t="s">
        <v>39102</v>
      </c>
      <c r="F2" s="75">
        <v>45322.056979166664</v>
      </c>
      <c r="G2" s="76" t="s">
        <v>39103</v>
      </c>
      <c r="H2" s="88">
        <v>45322.050729166665</v>
      </c>
      <c r="I2" s="62" t="s">
        <v>88</v>
      </c>
      <c r="J2" s="62" t="s">
        <v>65</v>
      </c>
      <c r="K2" s="87" t="s">
        <v>39104</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39105</v>
      </c>
      <c r="B3" s="62" t="str">
        <f>IFERROR(VLOOKUP(D3,DB!A:K,11,0),"")</f>
        <v>R2</v>
      </c>
      <c r="C3" s="62">
        <v>1</v>
      </c>
      <c r="D3" s="62" t="s">
        <v>25643</v>
      </c>
      <c r="E3" s="86" t="s">
        <v>39021</v>
      </c>
      <c r="F3" s="75">
        <v>45824.999837962961</v>
      </c>
      <c r="G3" s="76">
        <f ca="1">IFERROR(NOW()-F3,"-")</f>
        <v>139.2956875000018</v>
      </c>
      <c r="H3" s="75">
        <v>45824.993587962963</v>
      </c>
      <c r="I3" s="62" t="str">
        <f>IFERROR(VLOOKUP(D3,DB!A:F,6,0),"")</f>
        <v>Generator-SG</v>
      </c>
      <c r="J3" s="62" t="str">
        <f>IFERROR(VLOOKUP(D3,DB!A:G,7,0),"")</f>
        <v>Good</v>
      </c>
      <c r="K3" s="87" t="s">
        <v>39106</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39107</v>
      </c>
      <c r="B4" s="18" t="str">
        <f>IFERROR(VLOOKUP(D4,DB!A:K,11,0),"")</f>
        <v>R2</v>
      </c>
      <c r="C4" s="18">
        <v>1</v>
      </c>
      <c r="D4" s="18" t="s">
        <v>27532</v>
      </c>
      <c r="E4" s="113" t="s">
        <v>39102</v>
      </c>
      <c r="F4" s="114">
        <v>45958.742083333331</v>
      </c>
      <c r="G4" s="115">
        <f ca="1">IFERROR(NOW()-F4,"-")</f>
        <v>5.5534421296324581</v>
      </c>
      <c r="H4" s="114">
        <v>45958.649699074071</v>
      </c>
      <c r="I4" s="18" t="str">
        <f>IFERROR(VLOOKUP(D4,DB!A:F,6,0),"")</f>
        <v>Generator-SG</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c r="B5" s="18" t="str">
        <f>IFERROR(VLOOKUP(D5,DB!A:K,11,0),"")</f>
        <v/>
      </c>
      <c r="C5" s="18"/>
      <c r="D5" s="18"/>
      <c r="E5" s="113"/>
      <c r="F5" s="114"/>
      <c r="G5" s="115">
        <f ca="1">IFERROR(NOW()-F5,"-")</f>
        <v>45964.295525462963</v>
      </c>
      <c r="H5" s="11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45964.295525462963</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45964.295525462963</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45964.295525462963</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45964.295525462963</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45964.295525462963</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45964.295525462963</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45964.295525462963</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45964.295525462963</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45964.295525462963</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45964.295525462963</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45964.295525462963</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45964.295525462963</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45964.295525462963</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45964.295525462963</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45964.295525462963</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45964.295525462963</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45964.295525462963</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45964.295525462963</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45964.295525462963</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45964.295525462963</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45964.295525462963</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45964.295525462963</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45964.295525462963</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45964.295525462963</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45964.295525462963</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45964.295525462963</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45964.295525462963</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45964.295525462963</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45964.295525462963</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45964.295525462963</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45964.295525462963</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45964.295525462963</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45964.295525462963</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45964.295525462963</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45964.295525462963</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45964.295525462963</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45964.295525462963</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45964.295525462963</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45964.295525462963</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45964.295525462963</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45964.295525462963</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45964.295525462963</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45964.295525462963</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45964.295525462963</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45964.295525462963</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45964.295525462963</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45964.295525462963</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45964.295525462963</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45964.295525462963</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45964.295525462963</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45964.295525462963</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45964.295525462963</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45964.295525462963</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45964.295525462963</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45964.295525462963</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45964.295525462963</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45964.295525462963</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45964.295525462963</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45964.295525462963</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45964.295525462963</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45964.295525462963</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45964.295525462963</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45964.295525462963</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45964.295525462963</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45964.295525462963</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45964.295525462963</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45964.295525462963</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45964.295525462963</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45964.295525462963</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45964.295525462963</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45964.295525462963</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45964.295525462963</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45964.295525462963</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45964.295525462963</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45964.295525462963</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45964.295525462963</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45964.295525462963</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45964.295525462963</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45964.295525462963</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45964.295525462963</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45964.295525462963</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45964.295525462963</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45964.295525462963</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45964.295525462963</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45964.295525462963</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45964.295525462963</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45964.295525462963</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45964.295525462963</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45964.295525462963</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45964.295525462963</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45964.295525462963</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45964.295525462963</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45964.295525462963</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45964.295525462963</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45964.295525462963</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45964.295525462963</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45964.295525462963</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45964.295525462963</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45964.295525462963</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45964.295525462963</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45964.295525462963</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45964.295525462963</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45964.295525462963</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45964.295525462963</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45964.295525462963</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45964.295525462963</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45964.295525462963</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45964.295525462963</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45964.295525462963</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45964.295525462963</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45964.295525462963</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45964.295525462963</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45964.295525462963</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45964.295525462963</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45964.295525462963</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45964.295525462963</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45964.295525462963</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45964.295525462963</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45964.295525462963</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12"/>
      <c r="B125" s="18" t="str">
        <f>IFERROR(VLOOKUP(D125,DB!A:K,11,0),"")</f>
        <v/>
      </c>
      <c r="C125" s="18"/>
      <c r="D125" s="18"/>
      <c r="E125" s="113"/>
      <c r="F125" s="114"/>
      <c r="G125" s="115">
        <f ca="1">IFERROR(NOW()-F125,"-")</f>
        <v>45964.295525462963</v>
      </c>
      <c r="H125" s="11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0"/>
    </row>
    <row r="126" spans="1:88" ht="31.5" customHeight="1">
      <c r="A126" s="112"/>
      <c r="B126" s="18" t="str">
        <f>IFERROR(VLOOKUP(D126,DB!A:K,11,0),"")</f>
        <v/>
      </c>
      <c r="C126" s="18"/>
      <c r="D126" s="18"/>
      <c r="E126" s="113"/>
      <c r="F126" s="114"/>
      <c r="G126" s="115">
        <f ca="1">IFERROR(NOW()-F126,"-")</f>
        <v>45964.295525462963</v>
      </c>
      <c r="H126" s="11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0"/>
    </row>
    <row r="127" spans="1:88" ht="31.5" customHeight="1">
      <c r="A127" s="112"/>
      <c r="B127" s="18" t="str">
        <f>IFERROR(VLOOKUP(D127,DB!A:K,11,0),"")</f>
        <v/>
      </c>
      <c r="C127" s="18"/>
      <c r="D127" s="18"/>
      <c r="E127" s="113"/>
      <c r="F127" s="114"/>
      <c r="G127" s="115">
        <f ca="1">IFERROR(NOW()-F127,"-")</f>
        <v>45964.295525462963</v>
      </c>
      <c r="H127" s="11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0"/>
    </row>
    <row r="128" spans="1:88" ht="31.5" customHeight="1">
      <c r="A128" s="112"/>
      <c r="B128" s="18" t="str">
        <f>IFERROR(VLOOKUP(D128,DB!A:K,11,0),"")</f>
        <v/>
      </c>
      <c r="C128" s="18"/>
      <c r="D128" s="18"/>
      <c r="E128" s="113"/>
      <c r="F128" s="114"/>
      <c r="G128" s="115">
        <f ca="1">IFERROR(NOW()-F128,"-")</f>
        <v>45964.295525462963</v>
      </c>
      <c r="H128" s="11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0"/>
    </row>
    <row r="129" spans="1:88" ht="31.5" customHeight="1">
      <c r="A129" s="112"/>
      <c r="B129" s="18" t="str">
        <f>IFERROR(VLOOKUP(D129,DB!A:K,11,0),"")</f>
        <v/>
      </c>
      <c r="C129" s="18"/>
      <c r="D129" s="18"/>
      <c r="E129" s="113"/>
      <c r="F129" s="114"/>
      <c r="G129" s="115">
        <f ca="1">IFERROR(NOW()-F129,"-")</f>
        <v>45964.295525462963</v>
      </c>
      <c r="H129" s="11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0"/>
    </row>
    <row r="130" spans="1:88" ht="31.5" customHeight="1">
      <c r="A130" s="112"/>
      <c r="B130" s="18" t="str">
        <f>IFERROR(VLOOKUP(D130,DB!A:K,11,0),"")</f>
        <v/>
      </c>
      <c r="C130" s="18"/>
      <c r="D130" s="18"/>
      <c r="E130" s="113"/>
      <c r="F130" s="114"/>
      <c r="G130" s="115">
        <f ca="1">IFERROR(NOW()-F130,"-")</f>
        <v>45964.295525462963</v>
      </c>
      <c r="H130" s="11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0"/>
    </row>
    <row r="131" spans="1:88" ht="31.5" customHeight="1">
      <c r="A131" s="112"/>
      <c r="B131" s="18" t="str">
        <f>IFERROR(VLOOKUP(D131,DB!A:K,11,0),"")</f>
        <v/>
      </c>
      <c r="C131" s="18"/>
      <c r="D131" s="18"/>
      <c r="E131" s="113"/>
      <c r="F131" s="114"/>
      <c r="G131" s="115">
        <f ca="1">IFERROR(NOW()-F131,"-")</f>
        <v>45964.295525462963</v>
      </c>
      <c r="H131" s="11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0"/>
    </row>
    <row r="132" spans="1:88" ht="31.5" customHeight="1">
      <c r="A132" s="112"/>
      <c r="B132" s="18" t="str">
        <f>IFERROR(VLOOKUP(D132,DB!A:K,11,0),"")</f>
        <v/>
      </c>
      <c r="C132" s="18"/>
      <c r="D132" s="18"/>
      <c r="E132" s="113"/>
      <c r="F132" s="114"/>
      <c r="G132" s="115">
        <f ca="1">IFERROR(NOW()-F132,"-")</f>
        <v>45964.295525462963</v>
      </c>
      <c r="H132" s="11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0"/>
    </row>
    <row r="133" spans="1:88" ht="31.5" customHeight="1">
      <c r="A133" s="112"/>
      <c r="B133" s="18" t="str">
        <f>IFERROR(VLOOKUP(D133,DB!A:K,11,0),"")</f>
        <v/>
      </c>
      <c r="C133" s="18"/>
      <c r="D133" s="18"/>
      <c r="E133" s="113"/>
      <c r="F133" s="114"/>
      <c r="G133" s="115">
        <f ca="1">IFERROR(NOW()-F133,"-")</f>
        <v>45964.295525462963</v>
      </c>
      <c r="H133" s="11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0"/>
    </row>
    <row r="134" spans="1:88" ht="31.5" customHeight="1">
      <c r="A134" s="112"/>
      <c r="B134" s="18" t="str">
        <f>IFERROR(VLOOKUP(D134,DB!A:K,11,0),"")</f>
        <v/>
      </c>
      <c r="C134" s="18"/>
      <c r="D134" s="18"/>
      <c r="E134" s="113"/>
      <c r="F134" s="114"/>
      <c r="G134" s="115">
        <f ca="1">IFERROR(NOW()-F134,"-")</f>
        <v>45964.295525462963</v>
      </c>
      <c r="H134" s="11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0"/>
    </row>
    <row r="135" spans="1:88" ht="31.5" customHeight="1">
      <c r="A135" s="112"/>
      <c r="B135" s="18" t="str">
        <f>IFERROR(VLOOKUP(D135,DB!A:K,11,0),"")</f>
        <v/>
      </c>
      <c r="C135" s="18"/>
      <c r="D135" s="18"/>
      <c r="E135" s="113"/>
      <c r="F135" s="114"/>
      <c r="G135" s="115">
        <f ca="1">IFERROR(NOW()-F135,"-")</f>
        <v>45964.295525462963</v>
      </c>
      <c r="H135" s="11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0"/>
    </row>
    <row r="136" spans="1:88" ht="31.5" customHeight="1">
      <c r="A136" s="160"/>
      <c r="B136" s="161" t="str">
        <f>IFERROR(VLOOKUP(D136,DB!A:K,11,0),"")</f>
        <v/>
      </c>
      <c r="C136" s="161"/>
      <c r="D136" s="161"/>
      <c r="E136" s="162"/>
      <c r="F136" s="163"/>
      <c r="G136" s="164">
        <f ca="1">IFERROR(NOW()-F136,"-")</f>
        <v>45964.295525462963</v>
      </c>
      <c r="H136" s="163"/>
      <c r="I136" s="161" t="str">
        <f>IFERROR(VLOOKUP(D136,DB!A:F,6,0),"")</f>
        <v/>
      </c>
      <c r="J136" s="161" t="str">
        <f>IFERROR(VLOOKUP(D136,DB!A:G,7,0),"")</f>
        <v/>
      </c>
      <c r="K136" s="165"/>
      <c r="L136" s="161" t="str">
        <f>IFERROR(VLOOKUP(D136,DB!A:I,9,0),"")</f>
        <v/>
      </c>
      <c r="M136" s="161"/>
      <c r="N136" s="161"/>
      <c r="O136" s="161"/>
      <c r="P136" s="161"/>
      <c r="Q136" s="161"/>
      <c r="R136" s="161"/>
      <c r="S136" s="161"/>
      <c r="T136" s="161"/>
      <c r="U136" s="161"/>
      <c r="V136" s="161"/>
      <c r="W136" s="161"/>
      <c r="X136" s="161"/>
      <c r="Y136" s="161"/>
      <c r="Z136" s="161"/>
      <c r="AA136" s="161"/>
      <c r="AB136" s="161"/>
      <c r="AC136" s="161"/>
      <c r="AD136" s="161"/>
      <c r="AE136" s="161"/>
      <c r="AF136" s="161"/>
      <c r="AG136" s="161"/>
      <c r="AH136" s="161"/>
      <c r="AI136" s="161"/>
      <c r="AJ136" s="161"/>
      <c r="AK136" s="161"/>
      <c r="AL136" s="161"/>
      <c r="AM136" s="161"/>
      <c r="AN136" s="161"/>
      <c r="AO136" s="161"/>
      <c r="AP136" s="161"/>
      <c r="AQ136" s="161"/>
      <c r="AR136" s="161"/>
      <c r="AS136" s="161"/>
      <c r="AT136" s="161"/>
      <c r="AU136" s="161"/>
      <c r="AV136" s="161"/>
      <c r="AW136" s="161"/>
      <c r="AX136" s="161"/>
      <c r="AY136" s="161"/>
      <c r="AZ136" s="161"/>
      <c r="BA136" s="161"/>
      <c r="BB136" s="161"/>
      <c r="BC136" s="161"/>
      <c r="BD136" s="161"/>
      <c r="BE136" s="161"/>
      <c r="BF136" s="161"/>
      <c r="BG136" s="161"/>
      <c r="BH136" s="161"/>
      <c r="BI136" s="161"/>
      <c r="BJ136" s="161"/>
      <c r="BK136" s="161"/>
      <c r="BL136" s="161"/>
      <c r="BM136" s="161"/>
      <c r="BN136" s="161"/>
      <c r="BO136" s="161"/>
      <c r="BP136" s="161"/>
      <c r="BQ136" s="161"/>
      <c r="BR136" s="161"/>
      <c r="BS136" s="161"/>
      <c r="BT136" s="161"/>
      <c r="BU136" s="161"/>
      <c r="BV136" s="161"/>
      <c r="BW136" s="161"/>
      <c r="BX136" s="161"/>
      <c r="BY136" s="161"/>
      <c r="BZ136" s="161"/>
      <c r="CA136" s="161"/>
      <c r="CB136" s="161"/>
      <c r="CC136" s="161"/>
      <c r="CD136" s="161"/>
      <c r="CE136" s="161"/>
      <c r="CF136" s="161"/>
      <c r="CG136" s="161"/>
      <c r="CH136" s="161"/>
      <c r="CI136" s="161"/>
      <c r="CJ136" s="166"/>
    </row>
  </sheetData>
  <dataValidations count="2">
    <dataValidation allowBlank="1" showInputMessage="1" showErrorMessage="1" sqref="E1" xr:uid="{4D935161-CDD3-4592-B877-3FB59C99E142}"/>
    <dataValidation type="list" allowBlank="1" showInputMessage="1" showErrorMessage="1" sqref="E3:E13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80"/>
  <sheetViews>
    <sheetView workbookViewId="0">
      <selection activeCell="D5" sqref="D5"/>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62"/>
      <c r="E2" s="18"/>
      <c r="F2" s="20"/>
      <c r="G2" s="21">
        <f t="shared" ref="G2:G41" ca="1" si="0">IFERROR(NOW()-F2,"-")</f>
        <v>45964.295525462963</v>
      </c>
      <c r="H2" s="22"/>
      <c r="I2" s="19" t="str">
        <f>IFERROR(VLOOKUP(D2,DB!A:F,6,0),"")</f>
        <v/>
      </c>
      <c r="J2" s="18" t="str">
        <f>IFERROR(VLOOKUP(D2,DB!A:G,7,0),"")</f>
        <v/>
      </c>
      <c r="K2" s="46"/>
      <c r="L2" s="23" t="str">
        <f>IFERROR(VLOOKUP(D2,DB!A:I,9,0),"")</f>
        <v/>
      </c>
    </row>
    <row r="3" spans="1:13" ht="15" customHeight="1">
      <c r="A3" s="19"/>
      <c r="B3" s="62" t="str">
        <f>IFERROR(VLOOKUP(D3,DB!A:K,11,0),"")</f>
        <v/>
      </c>
      <c r="C3" s="18"/>
      <c r="D3" s="62"/>
      <c r="E3" s="18"/>
      <c r="F3" s="20"/>
      <c r="G3" s="21">
        <f t="shared" ca="1" si="0"/>
        <v>45964.295525462963</v>
      </c>
      <c r="H3" s="22"/>
      <c r="I3" s="19" t="str">
        <f>IFERROR(VLOOKUP(D3,DB!A:F,6,0),"")</f>
        <v/>
      </c>
      <c r="J3" s="18" t="str">
        <f>IFERROR(VLOOKUP(D3,DB!A:G,7,0),"")</f>
        <v/>
      </c>
      <c r="K3" s="46"/>
      <c r="L3" s="23" t="str">
        <f>IFERROR(VLOOKUP(D3,DB!A:I,9,0),"")</f>
        <v/>
      </c>
    </row>
    <row r="4" spans="1:13" ht="15" customHeight="1">
      <c r="A4" s="19"/>
      <c r="B4" s="62" t="str">
        <f>IFERROR(VLOOKUP(D4,DB!A:K,11,0),"")</f>
        <v/>
      </c>
      <c r="C4" s="18"/>
      <c r="D4" s="62"/>
      <c r="E4" s="18"/>
      <c r="F4" s="20"/>
      <c r="G4" s="21">
        <f t="shared" ca="1" si="0"/>
        <v>45964.295525462963</v>
      </c>
      <c r="H4" s="22"/>
      <c r="I4" s="19" t="str">
        <f>IFERROR(VLOOKUP(D4,DB!A:F,6,0),"")</f>
        <v/>
      </c>
      <c r="J4" s="18" t="str">
        <f>IFERROR(VLOOKUP(D4,DB!A:G,7,0),"")</f>
        <v/>
      </c>
      <c r="K4" s="46"/>
      <c r="L4" s="23" t="str">
        <f>IFERROR(VLOOKUP(D4,DB!A:I,9,0),"")</f>
        <v/>
      </c>
    </row>
    <row r="5" spans="1:13" ht="15" customHeight="1">
      <c r="A5" s="19"/>
      <c r="B5" s="62" t="str">
        <f>IFERROR(VLOOKUP(D5,DB!A:K,11,0),"")</f>
        <v/>
      </c>
      <c r="C5" s="18"/>
      <c r="D5" s="62"/>
      <c r="E5" s="18"/>
      <c r="F5" s="20"/>
      <c r="G5" s="21">
        <f t="shared" ca="1" si="0"/>
        <v>45964.295525462963</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45964.295525462963</v>
      </c>
      <c r="H6" s="22"/>
      <c r="I6" s="19" t="str">
        <f>IFERROR(VLOOKUP(D6,DB!A:F,6,0),"")</f>
        <v/>
      </c>
      <c r="J6" s="18" t="str">
        <f>IFERROR(VLOOKUP(D6,DB!A:G,7,0),"")</f>
        <v/>
      </c>
      <c r="K6" s="46"/>
      <c r="L6" s="23" t="str">
        <f>IFERROR(VLOOKUP(D6,DB!A:I,9,0),"")</f>
        <v/>
      </c>
    </row>
    <row r="7" spans="1:13" ht="15" customHeight="1">
      <c r="A7" s="19"/>
      <c r="B7" s="62" t="str">
        <f>IFERROR(VLOOKUP(D7,DB!A:K,11,0),"")</f>
        <v/>
      </c>
      <c r="C7" s="18"/>
      <c r="D7" s="62"/>
      <c r="E7" s="18"/>
      <c r="F7" s="20"/>
      <c r="G7" s="21">
        <f t="shared" ca="1" si="0"/>
        <v>45964.295525462963</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45964.295525462963</v>
      </c>
      <c r="H8" s="22"/>
      <c r="I8" s="19" t="str">
        <f>IFERROR(VLOOKUP(D8,DB!A:F,6,0),"")</f>
        <v/>
      </c>
      <c r="J8" s="18" t="str">
        <f>IFERROR(VLOOKUP(D8,DB!A:G,7,0),"")</f>
        <v/>
      </c>
      <c r="K8" s="46"/>
      <c r="L8" s="23" t="str">
        <f>IFERROR(VLOOKUP(D8,DB!A:I,9,0),"")</f>
        <v/>
      </c>
    </row>
    <row r="9" spans="1:13" ht="15" customHeight="1">
      <c r="A9" s="19"/>
      <c r="B9" s="62" t="str">
        <f>IFERROR(VLOOKUP(D9,DB!A:K,11,0),"")</f>
        <v/>
      </c>
      <c r="C9" s="18"/>
      <c r="D9" s="62"/>
      <c r="E9" s="18"/>
      <c r="F9" s="20"/>
      <c r="G9" s="21">
        <f t="shared" ca="1" si="0"/>
        <v>45964.295525462963</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45964.295525462963</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45964.295525462963</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45964.295525462963</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45964.295525462963</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45964.295525462963</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45964.295525462963</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45964.295525462963</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45964.295525462963</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45964.295525462963</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45964.295525462963</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45964.295525462963</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45964.295525462963</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45964.295525462963</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45964.295525462963</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45964.295525462963</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45964.295525462963</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45964.295525462963</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45964.295525462963</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45964.295525462963</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45964.295525462963</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45964.295525462963</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45964.295525462963</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45964.295525462963</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0"/>
        <v>45964.295525462963</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0"/>
        <v>45964.295525462963</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0"/>
        <v>45964.295525462963</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0"/>
        <v>45964.295525462963</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0"/>
        <v>45964.295525462963</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0"/>
        <v>45964.295525462963</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0"/>
        <v>45964.295525462963</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0"/>
        <v>45964.295525462963</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0"/>
        <v>45964.295525462963</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ref="G42:G105" ca="1" si="1">IFERROR(NOW()-F42,"-")</f>
        <v>45964.295525462963</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45964.295525462963</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45964.295525462963</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45964.295525462963</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45964.295525462963</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45964.295525462963</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45964.295525462963</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45964.295525462963</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45964.295525462963</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45964.295525462963</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45964.295525462963</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45964.295525462963</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45964.295525462963</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45964.295525462963</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45964.295525462963</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45964.295525462963</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45964.295525462963</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45964.295525462963</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45964.295525462963</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45964.295525462963</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45964.295525462963</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45964.295525462963</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45964.295525462963</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45964.295525462963</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45964.295525462963</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45964.295525462963</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45964.295525462963</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45964.295525462963</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45964.295525462963</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45964.295525462963</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45964.295525462963</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45964.295525462963</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45964.295525462963</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45964.295525462963</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45964.295525462963</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45964.295525462963</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45964.295525462963</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45964.295525462963</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45964.295525462963</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45964.295525462963</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45964.295525462963</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45964.295525462963</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45964.295525462963</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45964.295525462963</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45964.295525462963</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45964.295525462963</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45964.295525462963</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45964.295525462963</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45964.295525462963</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45964.295525462963</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45964.295525462963</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45964.295525462963</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45964.295525462963</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45964.295525462963</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45964.295525462963</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1"/>
        <v>45964.295525462963</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1"/>
        <v>45964.295525462963</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1"/>
        <v>45964.295525462963</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1"/>
        <v>45964.295525462963</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1"/>
        <v>45964.295525462963</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1"/>
        <v>45964.295525462963</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1"/>
        <v>45964.295525462963</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1"/>
        <v>45964.295525462963</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1"/>
        <v>45964.295525462963</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ref="G106:G169" ca="1" si="2">IFERROR(NOW()-F106,"-")</f>
        <v>45964.295525462963</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45964.295525462963</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45964.295525462963</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45964.295525462963</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45964.295525462963</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45964.295525462963</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45964.295525462963</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45964.295525462963</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45964.295525462963</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45964.295525462963</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45964.295525462963</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45964.295525462963</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45964.295525462963</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45964.295525462963</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45964.295525462963</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45964.295525462963</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45964.295525462963</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45964.295525462963</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45964.295525462963</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45964.295525462963</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45964.295525462963</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45964.295525462963</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45964.295525462963</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45964.295525462963</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45964.295525462963</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45964.295525462963</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45964.295525462963</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45964.295525462963</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45964.295525462963</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45964.295525462963</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45964.295525462963</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45964.295525462963</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45964.295525462963</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45964.295525462963</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45964.295525462963</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45964.295525462963</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45964.295525462963</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45964.295525462963</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45964.295525462963</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45964.295525462963</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45964.295525462963</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45964.295525462963</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45964.295525462963</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45964.295525462963</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45964.295525462963</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45964.295525462963</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45964.295525462963</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45964.295525462963</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45964.295525462963</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45964.295525462963</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45964.295525462963</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45964.295525462963</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45964.295525462963</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45964.295525462963</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45964.295525462963</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2"/>
        <v>45964.295525462963</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2"/>
        <v>45964.295525462963</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2"/>
        <v>45964.295525462963</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2"/>
        <v>45964.295525462963</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2"/>
        <v>45964.295525462963</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2"/>
        <v>45964.295525462963</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2"/>
        <v>45964.295525462963</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2"/>
        <v>45964.295525462963</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2"/>
        <v>45964.295525462963</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ref="G170:G233" ca="1" si="3">IFERROR(NOW()-F170,"-")</f>
        <v>45964.295525462963</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45964.295525462963</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45964.295525462963</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45964.295525462963</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45964.295525462963</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45964.295525462963</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45964.295525462963</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45964.295525462963</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45964.295525462963</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45964.295525462963</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45964.295525462963</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45964.295525462963</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45964.295525462963</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45964.295525462963</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45964.295525462963</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45964.295525462963</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45964.295525462963</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45964.295525462963</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45964.295525462963</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45964.295525462963</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45964.295525462963</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45964.295525462963</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45964.295525462963</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45964.295525462963</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45964.295525462963</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45964.295525462963</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45964.295525462963</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45964.295525462963</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45964.295525462963</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45964.295525462963</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45964.295525462963</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45964.295525462963</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45964.295525462963</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45964.295525462963</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45964.295525462963</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45964.295525462963</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45964.295525462963</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45964.295525462963</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45964.295525462963</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45964.295525462963</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45964.295525462963</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45964.295525462963</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45964.295525462963</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45964.295525462963</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45964.295525462963</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45964.295525462963</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45964.295525462963</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45964.295525462963</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45964.295525462963</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45964.295525462963</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45964.295525462963</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45964.295525462963</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45964.295525462963</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45964.295525462963</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45964.295525462963</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3"/>
        <v>45964.295525462963</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3"/>
        <v>45964.295525462963</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3"/>
        <v>45964.295525462963</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3"/>
        <v>45964.295525462963</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3"/>
        <v>45964.295525462963</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3"/>
        <v>45964.295525462963</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3"/>
        <v>45964.295525462963</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3"/>
        <v>45964.295525462963</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3"/>
        <v>45964.295525462963</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ref="G234:G297" ca="1" si="4">IFERROR(NOW()-F234,"-")</f>
        <v>45964.295525462963</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45964.295525462963</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45964.295525462963</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45964.295525462963</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45964.295525462963</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45964.295525462963</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45964.295525462963</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45964.295525462963</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45964.295525462963</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45964.295525462963</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45964.295525462963</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45964.295525462963</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45964.295525462963</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45964.295525462963</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45964.295525462963</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45964.295525462963</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45964.295525462963</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45964.295525462963</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45964.295525462963</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45964.295525462963</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45964.295525462963</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45964.295525462963</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45964.295525462963</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45964.295525462963</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45964.295525462963</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45964.295525462963</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45964.295525462963</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45964.295525462963</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45964.295525462963</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45964.295525462963</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45964.295525462963</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45964.295525462963</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45964.295525462963</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45964.295525462963</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45964.295525462963</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45964.295525462963</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45964.295525462963</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45964.295525462963</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45964.295525462963</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45964.295525462963</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45964.295525462963</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45964.295525462963</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45964.295525462963</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45964.295525462963</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45964.295525462963</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45964.295525462963</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45964.295525462963</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45964.295525462963</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45964.295525462963</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45964.295525462963</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45964.295525462963</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45964.295525462963</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45964.295525462963</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45964.295525462963</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45964.295525462963</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4"/>
        <v>45964.295525462963</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4"/>
        <v>45964.295525462963</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4"/>
        <v>45964.295525462963</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4"/>
        <v>45964.295525462963</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4"/>
        <v>45964.295525462963</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4"/>
        <v>45964.295525462963</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4"/>
        <v>45964.295525462963</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4"/>
        <v>45964.295525462963</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4"/>
        <v>45964.295525462963</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ref="G298:G361" ca="1" si="5">IFERROR(NOW()-F298,"-")</f>
        <v>45964.295525462963</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45964.295525462963</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45964.295525462963</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45964.295525462963</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45964.295525462963</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45964.295525462963</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45964.295525462963</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45964.295525462963</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45964.295525462963</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45964.295525462963</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45964.295525462963</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45964.295525462963</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45964.295525462963</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45964.295525462963</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45964.295525462963</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45964.295525462963</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45964.295525462963</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45964.295525462963</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45964.295525462963</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45964.295525462963</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45964.295525462963</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45964.295525462963</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45964.295525462963</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45964.295525462963</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45964.295525462963</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45964.295525462963</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45964.295525462963</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45964.295525462963</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45964.295525462963</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45964.295525462963</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45964.295525462963</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45964.295525462963</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45964.295525462963</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45964.295525462963</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45964.295525462963</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45964.295525462963</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45964.295525462963</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45964.295525462963</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45964.295525462963</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45964.295525462963</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45964.295525462963</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45964.295525462963</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45964.295525462963</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45964.295525462963</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45964.295525462963</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45964.295525462963</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45964.295525462963</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45964.295525462963</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45964.295525462963</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45964.295525462963</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45964.295525462963</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45964.295525462963</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45964.295525462963</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45964.295525462963</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45964.295525462963</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5"/>
        <v>45964.295525462963</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5"/>
        <v>45964.295525462963</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5"/>
        <v>45964.295525462963</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5"/>
        <v>45964.295525462963</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5"/>
        <v>45964.295525462963</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5"/>
        <v>45964.295525462963</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5"/>
        <v>45964.295525462963</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5"/>
        <v>45964.295525462963</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5"/>
        <v>45964.295525462963</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ref="G362:G425" ca="1" si="6">IFERROR(NOW()-F362,"-")</f>
        <v>45964.295525462963</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45964.295525462963</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45964.295525462963</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45964.295525462963</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45964.295525462963</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45964.295525462963</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45964.295525462963</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45964.295525462963</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45964.295525462963</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45964.295525462963</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45964.295525462963</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45964.295525462963</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45964.295525462963</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45964.295525462963</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45964.295525462963</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45964.295525462963</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45964.295525462963</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45964.295525462963</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45964.295525462963</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45964.295525462963</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45964.295525462963</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45964.295525462963</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45964.295525462963</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45964.295525462963</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45964.295525462963</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45964.295525462963</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45964.295525462963</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45964.295525462963</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45964.295525462963</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45964.295525462963</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45964.295525462963</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45964.295525462963</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45964.295525462963</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45964.295525462963</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45964.295525462963</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45964.295525462963</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45964.295525462963</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45964.295525462963</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45964.295525462963</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45964.295525462963</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45964.295525462963</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45964.295525462963</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45964.295525462963</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45964.295525462963</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45964.295525462963</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45964.295525462963</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45964.295525462963</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45964.295525462963</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45964.295525462963</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45964.295525462963</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45964.295525462963</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45964.295525462963</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45964.295525462963</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45964.295525462963</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45964.295525462963</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6"/>
        <v>45964.295525462963</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6"/>
        <v>45964.295525462963</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6"/>
        <v>45964.295525462963</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6"/>
        <v>45964.295525462963</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6"/>
        <v>45964.295525462963</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6"/>
        <v>45964.295525462963</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6"/>
        <v>45964.295525462963</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6"/>
        <v>45964.295525462963</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6"/>
        <v>45964.295525462963</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ref="G426:G489" ca="1" si="7">IFERROR(NOW()-F426,"-")</f>
        <v>45964.295525462963</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45964.295525462963</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45964.295525462963</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45964.295525462963</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45964.295525462963</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45964.295525462963</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45964.295525462963</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45964.295525462963</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45964.295525462963</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45964.295525462963</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45964.295525462963</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45964.295525462963</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45964.295525462963</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45964.295525462963</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45964.295525462963</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45964.295525462963</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45964.295525462963</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45964.295525462963</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45964.295525462963</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45964.295525462963</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45964.295525462963</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45964.295525462963</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45964.295525462963</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45964.295525462963</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45964.295525462963</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45964.295525462963</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45964.295525462963</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45964.295525462963</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45964.295525462963</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45964.295525462963</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45964.295525462963</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45964.295525462963</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45964.295525462963</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45964.295525462963</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45964.295525462963</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45964.295525462963</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45964.295525462963</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45964.295525462963</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45964.295525462963</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45964.295525462963</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45964.295525462963</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45964.295525462963</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45964.295525462963</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45964.295525462963</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45964.295525462963</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45964.295525462963</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45964.295525462963</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45964.295525462963</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45964.295525462963</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45964.295525462963</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45964.295525462963</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45964.295525462963</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45964.295525462963</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45964.295525462963</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45964.295525462963</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7"/>
        <v>45964.295525462963</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7"/>
        <v>45964.295525462963</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7"/>
        <v>45964.295525462963</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7"/>
        <v>45964.295525462963</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7"/>
        <v>45964.295525462963</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7"/>
        <v>45964.295525462963</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7"/>
        <v>45964.295525462963</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7"/>
        <v>45964.295525462963</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7"/>
        <v>45964.295525462963</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ref="G490:G553" ca="1" si="8">IFERROR(NOW()-F490,"-")</f>
        <v>45964.295525462963</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45964.295525462963</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45964.295525462963</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45964.295525462963</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45964.295525462963</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45964.295525462963</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45964.295525462963</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45964.295525462963</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45964.295525462963</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45964.295525462963</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45964.295525462963</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45964.295525462963</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45964.295525462963</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45964.295525462963</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45964.295525462963</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45964.295525462963</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45964.295525462963</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45964.295525462963</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45964.295525462963</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45964.295525462963</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45964.295525462963</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45964.295525462963</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45964.295525462963</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45964.295525462963</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45964.295525462963</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45964.295525462963</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45964.295525462963</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45964.295525462963</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45964.295525462963</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45964.295525462963</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45964.295525462963</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45964.295525462963</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45964.295525462963</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45964.295525462963</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45964.295525462963</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45964.295525462963</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45964.295525462963</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45964.295525462963</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45964.295525462963</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45964.295525462963</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45964.295525462963</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45964.295525462963</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45964.295525462963</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45964.295525462963</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45964.295525462963</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45964.295525462963</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45964.295525462963</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45964.295525462963</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45964.295525462963</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45964.295525462963</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45964.295525462963</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45964.295525462963</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45964.295525462963</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45964.295525462963</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45964.295525462963</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8"/>
        <v>45964.295525462963</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8"/>
        <v>45964.295525462963</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8"/>
        <v>45964.295525462963</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8"/>
        <v>45964.295525462963</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8"/>
        <v>45964.295525462963</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8"/>
        <v>45964.295525462963</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8"/>
        <v>45964.295525462963</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8"/>
        <v>45964.295525462963</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8"/>
        <v>45964.295525462963</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ref="G554:G617" ca="1" si="9">IFERROR(NOW()-F554,"-")</f>
        <v>45964.295525462963</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45964.295525462963</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45964.295525462963</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45964.295525462963</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45964.295525462963</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45964.295525462963</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45964.295525462963</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45964.295525462963</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45964.295525462963</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45964.295525462963</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45964.295525462963</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45964.295525462963</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45964.295525462963</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45964.295525462963</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45964.295525462963</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45964.295525462963</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45964.295525462963</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45964.295525462963</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45964.295525462963</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45964.295525462963</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45964.295525462963</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45964.295525462963</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45964.295525462963</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45964.295525462963</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45964.295525462963</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45964.295525462963</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45964.295525462963</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45964.295525462963</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45964.295525462963</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45964.295525462963</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45964.295525462963</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45964.295525462963</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45964.295525462963</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45964.295525462963</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45964.295525462963</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45964.295525462963</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45964.295525462963</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45964.295525462963</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45964.295525462963</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45964.295525462963</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45964.295525462963</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45964.295525462963</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45964.295525462963</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45964.295525462963</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45964.295525462963</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45964.295525462963</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45964.295525462963</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45964.295525462963</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45964.295525462963</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45964.295525462963</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45964.295525462963</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45964.295525462963</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45964.295525462963</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45964.295525462963</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45964.295525462963</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9"/>
        <v>45964.295525462963</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9"/>
        <v>45964.295525462963</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9"/>
        <v>45964.295525462963</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9"/>
        <v>45964.295525462963</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9"/>
        <v>45964.295525462963</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9"/>
        <v>45964.295525462963</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9"/>
        <v>45964.295525462963</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9"/>
        <v>45964.295525462963</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9"/>
        <v>45964.295525462963</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ref="G618:G681" ca="1" si="10">IFERROR(NOW()-F618,"-")</f>
        <v>45964.295525462963</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45964.295525462963</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45964.295525462963</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45964.295525462963</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45964.295525462963</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45964.295525462963</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45964.295525462963</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45964.295525462963</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45964.295525462963</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45964.295525462963</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45964.295525462963</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45964.295525462963</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45964.295525462963</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45964.295525462963</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45964.295525462963</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45964.295525462963</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45964.295525462963</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45964.295525462963</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45964.295525462963</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45964.295525462963</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45964.295525462963</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45964.295525462963</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45964.295525462963</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45964.295525462963</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45964.295525462963</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45964.295525462963</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45964.295525462963</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45964.295525462963</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45964.295525462963</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45964.295525462963</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45964.295525462963</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45964.295525462963</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45964.295525462963</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45964.295525462963</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45964.295525462963</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45964.295525462963</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45964.295525462963</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45964.295525462963</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45964.295525462963</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45964.295525462963</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45964.295525462963</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45964.295525462963</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45964.295525462963</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45964.295525462963</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45964.295525462963</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45964.295525462963</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45964.295525462963</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45964.295525462963</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45964.295525462963</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45964.295525462963</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45964.295525462963</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45964.295525462963</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45964.295525462963</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45964.295525462963</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45964.295525462963</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0"/>
        <v>45964.295525462963</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0"/>
        <v>45964.295525462963</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0"/>
        <v>45964.295525462963</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0"/>
        <v>45964.295525462963</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0"/>
        <v>45964.295525462963</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0"/>
        <v>45964.295525462963</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0"/>
        <v>45964.295525462963</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0"/>
        <v>45964.295525462963</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0"/>
        <v>45964.295525462963</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ref="G682:G745" ca="1" si="11">IFERROR(NOW()-F682,"-")</f>
        <v>45964.295525462963</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45964.295525462963</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45964.295525462963</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45964.295525462963</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45964.295525462963</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45964.295525462963</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45964.295525462963</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45964.295525462963</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45964.295525462963</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45964.295525462963</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45964.295525462963</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45964.295525462963</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45964.295525462963</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45964.295525462963</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45964.295525462963</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45964.295525462963</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45964.295525462963</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45964.295525462963</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45964.295525462963</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45964.295525462963</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45964.295525462963</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45964.295525462963</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45964.295525462963</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45964.295525462963</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45964.295525462963</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45964.295525462963</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45964.295525462963</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45964.295525462963</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45964.295525462963</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45964.295525462963</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45964.295525462963</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45964.295525462963</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45964.295525462963</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45964.295525462963</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45964.295525462963</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45964.295525462963</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45964.295525462963</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45964.295525462963</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45964.295525462963</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45964.295525462963</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45964.295525462963</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45964.295525462963</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45964.295525462963</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45964.295525462963</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45964.295525462963</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45964.295525462963</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45964.295525462963</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45964.295525462963</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45964.295525462963</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45964.295525462963</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45964.295525462963</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45964.295525462963</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45964.295525462963</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45964.295525462963</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45964.295525462963</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1"/>
        <v>45964.295525462963</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1"/>
        <v>45964.295525462963</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1"/>
        <v>45964.295525462963</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1"/>
        <v>45964.295525462963</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1"/>
        <v>45964.295525462963</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1"/>
        <v>45964.295525462963</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1"/>
        <v>45964.295525462963</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1"/>
        <v>45964.295525462963</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1"/>
        <v>45964.295525462963</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ref="G746:G809" ca="1" si="12">IFERROR(NOW()-F746,"-")</f>
        <v>45964.295525462963</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45964.295525462963</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45964.295525462963</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45964.295525462963</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45964.295525462963</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45964.295525462963</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45964.295525462963</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45964.295525462963</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45964.295525462963</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45964.295525462963</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45964.295525462963</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45964.295525462963</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45964.295525462963</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45964.295525462963</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45964.295525462963</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45964.295525462963</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45964.295525462963</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45964.295525462963</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45964.295525462963</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45964.295525462963</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45964.295525462963</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45964.295525462963</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45964.295525462963</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45964.295525462963</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45964.295525462963</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45964.295525462963</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45964.295525462963</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45964.295525462963</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45964.295525462963</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45964.295525462963</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45964.295525462963</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45964.295525462963</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45964.295525462963</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45964.295525462963</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45964.295525462963</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45964.295525462963</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45964.295525462963</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45964.295525462963</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45964.295525462963</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45964.295525462963</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45964.295525462963</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45964.295525462963</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45964.295525462963</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45964.295525462963</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45964.295525462963</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45964.295525462963</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45964.295525462963</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45964.295525462963</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45964.295525462963</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45964.295525462963</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45964.295525462963</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45964.295525462963</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45964.295525462963</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45964.295525462963</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45964.295525462963</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2"/>
        <v>45964.295525462963</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2"/>
        <v>45964.295525462963</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2"/>
        <v>45964.295525462963</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2"/>
        <v>45964.295525462963</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2"/>
        <v>45964.295525462963</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2"/>
        <v>45964.295525462963</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2"/>
        <v>45964.295525462963</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2"/>
        <v>45964.295525462963</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2"/>
        <v>45964.295525462963</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ref="G810:G873" ca="1" si="13">IFERROR(NOW()-F810,"-")</f>
        <v>45964.295525462963</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45964.295525462963</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45964.295525462963</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45964.295525462963</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45964.295525462963</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45964.295525462963</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45964.295525462963</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45964.295525462963</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45964.295525462963</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45964.295525462963</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45964.295525462963</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45964.295525462963</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45964.295525462963</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45964.295525462963</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45964.295525462963</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45964.295525462963</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45964.295525462963</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45964.295525462963</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45964.295525462963</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45964.295525462963</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45964.295525462963</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45964.295525462963</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45964.295525462963</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45964.295525462963</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45964.295525462963</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45964.295525462963</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45964.295525462963</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45964.295525462963</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45964.295525462963</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45964.295525462963</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45964.295525462963</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45964.295525462963</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45964.295525462963</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45964.295525462963</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45964.295525462963</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45964.295525462963</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45964.295525462963</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45964.295525462963</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45964.295525462963</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45964.295525462963</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45964.295525462963</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45964.295525462963</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45964.295525462963</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45964.295525462963</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45964.295525462963</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45964.295525462963</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45964.295525462963</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45964.295525462963</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45964.295525462963</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45964.295525462963</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45964.295525462963</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45964.295525462963</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45964.295525462963</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45964.295525462963</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45964.295525462963</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3"/>
        <v>45964.295525462963</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3"/>
        <v>45964.295525462963</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3"/>
        <v>45964.295525462963</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3"/>
        <v>45964.295525462963</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3"/>
        <v>45964.295525462963</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3"/>
        <v>45964.295525462963</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3"/>
        <v>45964.295525462963</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3"/>
        <v>45964.295525462963</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3"/>
        <v>45964.295525462963</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ref="G874:G937" ca="1" si="14">IFERROR(NOW()-F874,"-")</f>
        <v>45964.295525462963</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45964.295525462963</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45964.295525462963</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45964.295525462963</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45964.295525462963</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45964.295525462963</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45964.295525462963</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45964.295525462963</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45964.295525462963</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45964.295525462963</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45964.295525462963</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45964.295525462963</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45964.295525462963</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45964.295525462963</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45964.295525462963</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45964.295525462963</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45964.295525462963</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45964.295525462963</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45964.295525462963</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45964.295525462963</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45964.295525462963</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45964.295525462963</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45964.295525462963</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45964.295525462963</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45964.295525462963</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45964.295525462963</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45964.295525462963</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45964.295525462963</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45964.295525462963</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45964.295525462963</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45964.295525462963</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45964.295525462963</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45964.295525462963</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45964.295525462963</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45964.295525462963</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45964.295525462963</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45964.295525462963</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45964.295525462963</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45964.295525462963</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45964.295525462963</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45964.295525462963</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45964.295525462963</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45964.295525462963</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45964.295525462963</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45964.295525462963</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45964.295525462963</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45964.295525462963</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45964.295525462963</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45964.295525462963</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45964.295525462963</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45964.295525462963</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45964.295525462963</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45964.295525462963</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45964.295525462963</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45964.295525462963</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4"/>
        <v>45964.295525462963</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4"/>
        <v>45964.295525462963</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4"/>
        <v>45964.295525462963</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4"/>
        <v>45964.295525462963</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4"/>
        <v>45964.295525462963</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4"/>
        <v>45964.295525462963</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4"/>
        <v>45964.295525462963</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4"/>
        <v>45964.295525462963</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4"/>
        <v>45964.295525462963</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ref="G938:G1001" ca="1" si="15">IFERROR(NOW()-F938,"-")</f>
        <v>45964.295525462963</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45964.295525462963</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45964.295525462963</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45964.295525462963</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45964.295525462963</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45964.295525462963</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45964.295525462963</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45964.295525462963</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45964.295525462963</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45964.295525462963</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45964.295525462963</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45964.295525462963</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45964.295525462963</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45964.295525462963</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45964.295525462963</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45964.295525462963</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45964.295525462963</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45964.295525462963</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45964.295525462963</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45964.295525462963</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45964.295525462963</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45964.295525462963</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45964.295525462963</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45964.295525462963</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45964.295525462963</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45964.295525462963</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45964.295525462963</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45964.295525462963</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45964.295525462963</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45964.295525462963</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45964.295525462963</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45964.295525462963</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45964.295525462963</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45964.295525462963</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45964.295525462963</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45964.295525462963</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45964.295525462963</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45964.295525462963</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45964.295525462963</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45964.295525462963</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45964.295525462963</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45964.295525462963</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45964.295525462963</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45964.295525462963</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45964.295525462963</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45964.295525462963</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45964.295525462963</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45964.295525462963</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45964.295525462963</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45964.295525462963</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45964.295525462963</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45964.295525462963</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45964.295525462963</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45964.295525462963</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45964.295525462963</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5"/>
        <v>45964.295525462963</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5"/>
        <v>45964.295525462963</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5"/>
        <v>45964.295525462963</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5"/>
        <v>45964.295525462963</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5"/>
        <v>45964.295525462963</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5"/>
        <v>45964.295525462963</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5"/>
        <v>45964.295525462963</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5"/>
        <v>45964.295525462963</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5"/>
        <v>45964.295525462963</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ref="G1002:G1065" ca="1" si="16">IFERROR(NOW()-F1002,"-")</f>
        <v>45964.295525462963</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45964.295525462963</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45964.295525462963</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45964.295525462963</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45964.295525462963</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45964.295525462963</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45964.295525462963</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45964.295525462963</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45964.295525462963</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45964.295525462963</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45964.295525462963</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45964.295525462963</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45964.295525462963</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45964.295525462963</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45964.295525462963</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45964.295525462963</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45964.295525462963</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45964.295525462963</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45964.295525462963</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45964.295525462963</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45964.295525462963</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45964.295525462963</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45964.295525462963</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45964.295525462963</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45964.295525462963</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45964.295525462963</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45964.295525462963</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45964.295525462963</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45964.295525462963</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45964.295525462963</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45964.295525462963</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45964.295525462963</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45964.295525462963</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45964.295525462963</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45964.295525462963</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45964.295525462963</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45964.295525462963</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45964.295525462963</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45964.295525462963</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45964.295525462963</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45964.295525462963</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45964.295525462963</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45964.295525462963</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45964.295525462963</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45964.295525462963</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45964.295525462963</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45964.295525462963</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45964.295525462963</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45964.295525462963</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45964.295525462963</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45964.295525462963</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45964.295525462963</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45964.295525462963</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45964.295525462963</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45964.295525462963</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6"/>
        <v>45964.295525462963</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6"/>
        <v>45964.295525462963</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6"/>
        <v>45964.295525462963</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6"/>
        <v>45964.295525462963</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6"/>
        <v>45964.295525462963</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6"/>
        <v>45964.295525462963</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6"/>
        <v>45964.295525462963</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6"/>
        <v>45964.295525462963</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6"/>
        <v>45964.295525462963</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ref="G1066:G1080" ca="1" si="17">IFERROR(NOW()-F1066,"-")</f>
        <v>45964.295525462963</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ca="1" si="17"/>
        <v>45964.295525462963</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45964.295525462963</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7"/>
        <v>45964.295525462963</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ca="1" si="17"/>
        <v>45964.295525462963</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ca="1" si="17"/>
        <v>45964.295525462963</v>
      </c>
      <c r="H1071" s="22"/>
      <c r="I1071" s="19" t="str">
        <f>IFERROR(VLOOKUP(D1071,DB!A:F,6,0),"")</f>
        <v/>
      </c>
      <c r="J1071" s="18" t="str">
        <f>IFERROR(VLOOKUP(D1071,DB!A:G,7,0),"")</f>
        <v/>
      </c>
      <c r="K1071" s="46"/>
      <c r="L1071" s="23" t="str">
        <f>IFERROR(VLOOKUP(D1071,DB!A:I,9,0),"")</f>
        <v/>
      </c>
    </row>
    <row r="1072" spans="1:12" ht="15" customHeight="1">
      <c r="A1072" s="19"/>
      <c r="B1072" s="62" t="str">
        <f>IFERROR(VLOOKUP(D1072,DB!A:K,11,0),"")</f>
        <v/>
      </c>
      <c r="C1072" s="18"/>
      <c r="D1072" s="18"/>
      <c r="E1072" s="18"/>
      <c r="F1072" s="20"/>
      <c r="G1072" s="21">
        <f t="shared" ca="1" si="17"/>
        <v>45964.295525462963</v>
      </c>
      <c r="H1072" s="22"/>
      <c r="I1072" s="19" t="str">
        <f>IFERROR(VLOOKUP(D1072,DB!A:F,6,0),"")</f>
        <v/>
      </c>
      <c r="J1072" s="18" t="str">
        <f>IFERROR(VLOOKUP(D1072,DB!A:G,7,0),"")</f>
        <v/>
      </c>
      <c r="K1072" s="46"/>
      <c r="L1072" s="23" t="str">
        <f>IFERROR(VLOOKUP(D1072,DB!A:I,9,0),"")</f>
        <v/>
      </c>
    </row>
    <row r="1073" spans="1:12" ht="15" customHeight="1">
      <c r="A1073" s="19"/>
      <c r="B1073" s="62" t="str">
        <f>IFERROR(VLOOKUP(D1073,DB!A:K,11,0),"")</f>
        <v/>
      </c>
      <c r="C1073" s="18"/>
      <c r="D1073" s="18"/>
      <c r="E1073" s="18"/>
      <c r="F1073" s="20"/>
      <c r="G1073" s="21">
        <f t="shared" ca="1" si="17"/>
        <v>45964.295525462963</v>
      </c>
      <c r="H1073" s="22"/>
      <c r="I1073" s="19" t="str">
        <f>IFERROR(VLOOKUP(D1073,DB!A:F,6,0),"")</f>
        <v/>
      </c>
      <c r="J1073" s="18" t="str">
        <f>IFERROR(VLOOKUP(D1073,DB!A:G,7,0),"")</f>
        <v/>
      </c>
      <c r="K1073" s="46"/>
      <c r="L1073" s="23" t="str">
        <f>IFERROR(VLOOKUP(D1073,DB!A:I,9,0),"")</f>
        <v/>
      </c>
    </row>
    <row r="1074" spans="1:12" ht="15" customHeight="1">
      <c r="A1074" s="19"/>
      <c r="B1074" s="62" t="str">
        <f>IFERROR(VLOOKUP(D1074,DB!A:K,11,0),"")</f>
        <v/>
      </c>
      <c r="C1074" s="18"/>
      <c r="D1074" s="18"/>
      <c r="E1074" s="18"/>
      <c r="F1074" s="20"/>
      <c r="G1074" s="21">
        <f t="shared" ca="1" si="17"/>
        <v>45964.295525462963</v>
      </c>
      <c r="H1074" s="22"/>
      <c r="I1074" s="19" t="str">
        <f>IFERROR(VLOOKUP(D1074,DB!A:F,6,0),"")</f>
        <v/>
      </c>
      <c r="J1074" s="18" t="str">
        <f>IFERROR(VLOOKUP(D1074,DB!A:G,7,0),"")</f>
        <v/>
      </c>
      <c r="K1074" s="46"/>
      <c r="L1074" s="23" t="str">
        <f>IFERROR(VLOOKUP(D1074,DB!A:I,9,0),"")</f>
        <v/>
      </c>
    </row>
    <row r="1075" spans="1:12" ht="15" customHeight="1">
      <c r="A1075" s="19"/>
      <c r="B1075" s="62" t="str">
        <f>IFERROR(VLOOKUP(D1075,DB!A:K,11,0),"")</f>
        <v/>
      </c>
      <c r="C1075" s="18"/>
      <c r="D1075" s="18"/>
      <c r="E1075" s="18"/>
      <c r="F1075" s="20"/>
      <c r="G1075" s="21">
        <f t="shared" ca="1" si="17"/>
        <v>45964.295525462963</v>
      </c>
      <c r="H1075" s="22"/>
      <c r="I1075" s="19" t="str">
        <f>IFERROR(VLOOKUP(D1075,DB!A:F,6,0),"")</f>
        <v/>
      </c>
      <c r="J1075" s="18" t="str">
        <f>IFERROR(VLOOKUP(D1075,DB!A:G,7,0),"")</f>
        <v/>
      </c>
      <c r="K1075" s="46"/>
      <c r="L1075" s="23" t="str">
        <f>IFERROR(VLOOKUP(D1075,DB!A:I,9,0),"")</f>
        <v/>
      </c>
    </row>
    <row r="1076" spans="1:12" ht="15" customHeight="1">
      <c r="A1076" s="19"/>
      <c r="B1076" s="62" t="str">
        <f>IFERROR(VLOOKUP(D1076,DB!A:K,11,0),"")</f>
        <v/>
      </c>
      <c r="C1076" s="18"/>
      <c r="D1076" s="18"/>
      <c r="E1076" s="18"/>
      <c r="F1076" s="20"/>
      <c r="G1076" s="21">
        <f t="shared" ca="1" si="17"/>
        <v>45964.295525462963</v>
      </c>
      <c r="H1076" s="22"/>
      <c r="I1076" s="19" t="str">
        <f>IFERROR(VLOOKUP(D1076,DB!A:F,6,0),"")</f>
        <v/>
      </c>
      <c r="J1076" s="18" t="str">
        <f>IFERROR(VLOOKUP(D1076,DB!A:G,7,0),"")</f>
        <v/>
      </c>
      <c r="K1076" s="46"/>
      <c r="L1076" s="23" t="str">
        <f>IFERROR(VLOOKUP(D1076,DB!A:I,9,0),"")</f>
        <v/>
      </c>
    </row>
    <row r="1077" spans="1:12" ht="15" customHeight="1">
      <c r="A1077" s="19"/>
      <c r="B1077" s="62" t="str">
        <f>IFERROR(VLOOKUP(D1077,DB!A:K,11,0),"")</f>
        <v/>
      </c>
      <c r="C1077" s="18"/>
      <c r="D1077" s="18"/>
      <c r="E1077" s="18"/>
      <c r="F1077" s="20"/>
      <c r="G1077" s="21">
        <f t="shared" ca="1" si="17"/>
        <v>45964.295525462963</v>
      </c>
      <c r="H1077" s="22"/>
      <c r="I1077" s="19" t="str">
        <f>IFERROR(VLOOKUP(D1077,DB!A:F,6,0),"")</f>
        <v/>
      </c>
      <c r="J1077" s="18" t="str">
        <f>IFERROR(VLOOKUP(D1077,DB!A:G,7,0),"")</f>
        <v/>
      </c>
      <c r="K1077" s="46"/>
      <c r="L1077" s="23" t="str">
        <f>IFERROR(VLOOKUP(D1077,DB!A:I,9,0),"")</f>
        <v/>
      </c>
    </row>
    <row r="1078" spans="1:12" ht="15" customHeight="1">
      <c r="A1078" s="19"/>
      <c r="B1078" s="62" t="str">
        <f>IFERROR(VLOOKUP(D1078,DB!A:K,11,0),"")</f>
        <v/>
      </c>
      <c r="C1078" s="18"/>
      <c r="D1078" s="18"/>
      <c r="E1078" s="18"/>
      <c r="F1078" s="20"/>
      <c r="G1078" s="21">
        <f t="shared" ca="1" si="17"/>
        <v>45964.295525462963</v>
      </c>
      <c r="H1078" s="22"/>
      <c r="I1078" s="19" t="str">
        <f>IFERROR(VLOOKUP(D1078,DB!A:F,6,0),"")</f>
        <v/>
      </c>
      <c r="J1078" s="18" t="str">
        <f>IFERROR(VLOOKUP(D1078,DB!A:G,7,0),"")</f>
        <v/>
      </c>
      <c r="K1078" s="46"/>
      <c r="L1078" s="23" t="str">
        <f>IFERROR(VLOOKUP(D1078,DB!A:I,9,0),"")</f>
        <v/>
      </c>
    </row>
    <row r="1079" spans="1:12" ht="15" customHeight="1">
      <c r="A1079" s="19"/>
      <c r="B1079" s="62" t="str">
        <f>IFERROR(VLOOKUP(D1079,DB!A:K,11,0),"")</f>
        <v/>
      </c>
      <c r="C1079" s="18"/>
      <c r="D1079" s="18"/>
      <c r="E1079" s="18"/>
      <c r="F1079" s="20"/>
      <c r="G1079" s="21">
        <f t="shared" ca="1" si="17"/>
        <v>45964.295525462963</v>
      </c>
      <c r="H1079" s="22"/>
      <c r="I1079" s="19" t="str">
        <f>IFERROR(VLOOKUP(D1079,DB!A:F,6,0),"")</f>
        <v/>
      </c>
      <c r="J1079" s="18" t="str">
        <f>IFERROR(VLOOKUP(D1079,DB!A:G,7,0),"")</f>
        <v/>
      </c>
      <c r="K1079" s="46"/>
      <c r="L1079" s="23" t="str">
        <f>IFERROR(VLOOKUP(D1079,DB!A:I,9,0),"")</f>
        <v/>
      </c>
    </row>
    <row r="1080" spans="1:12" ht="15" customHeight="1">
      <c r="A1080" s="19"/>
      <c r="B1080" s="62" t="str">
        <f>IFERROR(VLOOKUP(D1080,DB!A:K,11,0),"")</f>
        <v/>
      </c>
      <c r="C1080" s="18"/>
      <c r="D1080" s="18"/>
      <c r="E1080" s="18"/>
      <c r="F1080" s="20"/>
      <c r="G1080" s="21">
        <f t="shared" ca="1" si="17"/>
        <v>45964.295525462963</v>
      </c>
      <c r="H1080" s="22"/>
      <c r="I1080" s="19" t="str">
        <f>IFERROR(VLOOKUP(D1080,DB!A:F,6,0),"")</f>
        <v/>
      </c>
      <c r="J1080" s="18" t="str">
        <f>IFERROR(VLOOKUP(D1080,DB!A:G,7,0),"")</f>
        <v/>
      </c>
      <c r="K1080" s="46"/>
      <c r="L1080" s="23" t="str">
        <f>IFERROR(VLOOKUP(D1080,DB!A:I,9,0),"")</f>
        <v/>
      </c>
    </row>
  </sheetData>
  <dataValidations count="2">
    <dataValidation allowBlank="1" showInputMessage="1" showErrorMessage="1" sqref="E1" xr:uid="{5914219A-CB83-432D-936A-CC0CB6F3982A}"/>
    <dataValidation type="list" allowBlank="1" showInputMessage="1" showErrorMessage="1" sqref="E2:E108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90"/>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39109</v>
      </c>
      <c r="B2" s="93" t="str">
        <f>IFERROR(VLOOKUP(D2,DB!A:K,11,0),"")</f>
        <v>R4</v>
      </c>
      <c r="C2" s="96">
        <v>1</v>
      </c>
      <c r="D2" s="93" t="s">
        <v>35092</v>
      </c>
      <c r="E2" s="97" t="s">
        <v>39021</v>
      </c>
      <c r="F2" s="98">
        <v>45703.480717592596</v>
      </c>
      <c r="G2" s="99">
        <f ca="1">IFERROR(NOW()-F2,"")</f>
        <v>260.81480787036708</v>
      </c>
      <c r="H2" s="98">
        <v>45703.474768518521</v>
      </c>
      <c r="I2" s="98" t="str">
        <f>IFERROR(VLOOKUP(D2,DB!A:F,6,0),"")</f>
        <v>SCECO</v>
      </c>
      <c r="J2" s="98" t="str">
        <f>IFERROR(VLOOKUP(D2,DB!A:G,7,0),"")</f>
        <v>Dead</v>
      </c>
      <c r="K2" s="100" t="s">
        <v>39110</v>
      </c>
      <c r="L2" s="93" t="str">
        <f>IFERROR(VLOOKUP(D2,DB!A:I,9,0),"")</f>
        <v>Latis</v>
      </c>
    </row>
    <row r="3" spans="1:16" ht="15" customHeight="1">
      <c r="A3" s="118" t="s">
        <v>39111</v>
      </c>
      <c r="B3" s="118" t="str">
        <f>IFERROR(VLOOKUP(D3,DB!A:K,11,0),"")</f>
        <v>R4</v>
      </c>
      <c r="C3" s="119">
        <v>1</v>
      </c>
      <c r="D3" s="120" t="s">
        <v>37288</v>
      </c>
      <c r="E3" s="97" t="s">
        <v>39021</v>
      </c>
      <c r="F3" s="122">
        <v>45963.873611111114</v>
      </c>
      <c r="G3" s="123">
        <f ca="1">IFERROR(NOW()-F3,"")</f>
        <v>0.42191435184940929</v>
      </c>
      <c r="H3" s="122">
        <v>45963.867986111109</v>
      </c>
      <c r="I3" s="118" t="str">
        <f>IFERROR(VLOOKUP(D3,DB!A:F,6,0),"")</f>
        <v>Generator-SG</v>
      </c>
      <c r="J3" s="118" t="str">
        <f>IFERROR(VLOOKUP(D3,DB!A:G,7,0),"")</f>
        <v>Dead</v>
      </c>
      <c r="K3" s="124" t="s">
        <v>39112</v>
      </c>
      <c r="L3" s="120" t="str">
        <f>IFERROR(VLOOKUP(D3,DB!A:I,9,0),"")</f>
        <v>Latis</v>
      </c>
    </row>
    <row r="4" spans="1:16" ht="15" customHeight="1">
      <c r="A4" s="118" t="s">
        <v>39113</v>
      </c>
      <c r="B4" s="118" t="str">
        <f>IFERROR(VLOOKUP(D4,DB!A:K,11,0),"")</f>
        <v>R4</v>
      </c>
      <c r="C4" s="119">
        <v>2</v>
      </c>
      <c r="D4" s="120" t="s">
        <v>28058</v>
      </c>
      <c r="E4" s="97" t="s">
        <v>39021</v>
      </c>
      <c r="F4" s="122"/>
      <c r="G4" s="123">
        <f ca="1">IFERROR(NOW()-F4,"")</f>
        <v>45964.295525462963</v>
      </c>
      <c r="H4" s="122">
        <v>45964.150972222225</v>
      </c>
      <c r="I4" s="118" t="str">
        <f>IFERROR(VLOOKUP(D4,DB!A:F,6,0),"")</f>
        <v>Generator-SG</v>
      </c>
      <c r="J4" s="118" t="str">
        <f>IFERROR(VLOOKUP(D4,DB!A:G,7,0),"")</f>
        <v>Good</v>
      </c>
      <c r="K4" s="124" t="s">
        <v>39114</v>
      </c>
      <c r="L4" s="120" t="str">
        <f>IFERROR(VLOOKUP(D4,DB!A:I,9,0),"")</f>
        <v>Latis</v>
      </c>
    </row>
    <row r="5" spans="1:16" ht="15" customHeight="1">
      <c r="A5" s="118"/>
      <c r="B5" s="118" t="str">
        <f>IFERROR(VLOOKUP(D5,DB!A:K,11,0),"")</f>
        <v/>
      </c>
      <c r="C5" s="119"/>
      <c r="D5" s="120"/>
      <c r="E5" s="97"/>
      <c r="F5" s="122"/>
      <c r="G5" s="123">
        <f ca="1">IFERROR(NOW()-F5,"")</f>
        <v>45964.295525462963</v>
      </c>
      <c r="H5" s="122"/>
      <c r="I5" s="118" t="str">
        <f>IFERROR(VLOOKUP(D5,DB!A:F,6,0),"")</f>
        <v/>
      </c>
      <c r="J5" s="118" t="str">
        <f>IFERROR(VLOOKUP(D5,DB!A:G,7,0),"")</f>
        <v/>
      </c>
      <c r="K5" s="124"/>
      <c r="L5" s="120" t="str">
        <f>IFERROR(VLOOKUP(D5,DB!A:I,9,0),"")</f>
        <v/>
      </c>
    </row>
    <row r="6" spans="1:16" ht="15" customHeight="1">
      <c r="A6" s="118"/>
      <c r="B6" s="118" t="str">
        <f>IFERROR(VLOOKUP(D6,DB!A:K,11,0),"")</f>
        <v/>
      </c>
      <c r="C6" s="119"/>
      <c r="D6" s="120"/>
      <c r="E6" s="97"/>
      <c r="F6" s="122"/>
      <c r="G6" s="123">
        <f ca="1">IFERROR(NOW()-F6,"")</f>
        <v>45964.295525462963</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97"/>
      <c r="F7" s="122"/>
      <c r="G7" s="123">
        <f ca="1">IFERROR(NOW()-F7,"")</f>
        <v>45964.295525462963</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c r="F8" s="122"/>
      <c r="G8" s="123">
        <f ca="1">IFERROR(NOW()-F8,"")</f>
        <v>45964.295525462963</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c r="F9" s="122"/>
      <c r="G9" s="123">
        <f ca="1">IFERROR(NOW()-F9,"")</f>
        <v>45964.295525462963</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c r="F10" s="122"/>
      <c r="G10" s="123">
        <f ca="1">IFERROR(NOW()-F10,"")</f>
        <v>45964.295525462963</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c r="F11" s="122"/>
      <c r="G11" s="123">
        <f ca="1">IFERROR(NOW()-F11,"")</f>
        <v>45964.295525462963</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93"/>
      <c r="E12" s="97"/>
      <c r="F12" s="122"/>
      <c r="G12" s="123">
        <f ca="1">IFERROR(NOW()-F12,"")</f>
        <v>45964.295525462963</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c r="F13" s="122"/>
      <c r="G13" s="123">
        <f ca="1">IFERROR(NOW()-F13,"")</f>
        <v>45964.295525462963</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c r="F14" s="122"/>
      <c r="G14" s="123">
        <f ca="1">IFERROR(NOW()-F14,"")</f>
        <v>45964.295525462963</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c r="F15" s="122"/>
      <c r="G15" s="123">
        <f ca="1">IFERROR(NOW()-F15,"")</f>
        <v>45964.295525462963</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c r="F16" s="122"/>
      <c r="G16" s="123">
        <f ca="1">IFERROR(NOW()-F16,"")</f>
        <v>45964.295525462963</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c r="F17" s="122"/>
      <c r="G17" s="123">
        <f ca="1">IFERROR(NOW()-F17,"")</f>
        <v>45964.295525462963</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121"/>
      <c r="F18" s="122"/>
      <c r="G18" s="123">
        <f ca="1">IFERROR(NOW()-F18,"")</f>
        <v>45964.295525462963</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93"/>
      <c r="E19" s="121"/>
      <c r="F19" s="122"/>
      <c r="G19" s="123">
        <f ca="1">IFERROR(NOW()-F19,"")</f>
        <v>45964.295525462963</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121"/>
      <c r="F20" s="122"/>
      <c r="G20" s="123">
        <f ca="1">IFERROR(NOW()-F20,"")</f>
        <v>45964.295525462963</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121"/>
      <c r="F21" s="122"/>
      <c r="G21" s="123">
        <f ca="1">IFERROR(NOW()-F21,"")</f>
        <v>45964.295525462963</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121"/>
      <c r="F22" s="122"/>
      <c r="G22" s="123">
        <f ca="1">IFERROR(NOW()-F22,"")</f>
        <v>45964.295525462963</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121"/>
      <c r="F23" s="122"/>
      <c r="G23" s="123">
        <f ca="1">IFERROR(NOW()-F23,"")</f>
        <v>45964.295525462963</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93"/>
      <c r="E24" s="121"/>
      <c r="F24" s="122"/>
      <c r="G24" s="123">
        <f ca="1">IFERROR(NOW()-F24,"")</f>
        <v>45964.295525462963</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121"/>
      <c r="F25" s="122"/>
      <c r="G25" s="123">
        <f ca="1">IFERROR(NOW()-F25,"")</f>
        <v>45964.295525462963</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121"/>
      <c r="F26" s="122"/>
      <c r="G26" s="123">
        <f ca="1">IFERROR(NOW()-F26,"")</f>
        <v>45964.295525462963</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121"/>
      <c r="F27" s="122"/>
      <c r="G27" s="123">
        <f ca="1">IFERROR(NOW()-F27,"")</f>
        <v>45964.295525462963</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121"/>
      <c r="F28" s="122"/>
      <c r="G28" s="123">
        <f ca="1">IFERROR(NOW()-F28,"")</f>
        <v>45964.295525462963</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121"/>
      <c r="F29" s="122"/>
      <c r="G29" s="123">
        <f ca="1">IFERROR(NOW()-F29,"")</f>
        <v>45964.295525462963</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121"/>
      <c r="F30" s="122"/>
      <c r="G30" s="123">
        <f ca="1">IFERROR(NOW()-F30,"")</f>
        <v>45964.295525462963</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45964.295525462963</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45964.295525462963</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45964.295525462963</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45964.295525462963</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45964.295525462963</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45964.295525462963</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45964.295525462963</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45964.295525462963</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45964.295525462963</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45964.295525462963</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45964.295525462963</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45964.295525462963</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45964.295525462963</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45964.295525462963</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45964.295525462963</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45964.295525462963</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45964.295525462963</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45964.295525462963</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45964.295525462963</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45964.295525462963</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45964.295525462963</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45964.295525462963</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45964.295525462963</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45964.295525462963</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45964.295525462963</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45964.295525462963</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45964.295525462963</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45964.295525462963</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45964.295525462963</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45964.295525462963</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45964.295525462963</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45964.295525462963</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45964.295525462963</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45964.295525462963</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45964.295525462963</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45964.295525462963</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45964.295525462963</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45964.295525462963</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45964.295525462963</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45964.295525462963</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45964.295525462963</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45964.295525462963</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45964.295525462963</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45964.295525462963</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45964.295525462963</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45964.295525462963</v>
      </c>
      <c r="H76" s="122"/>
      <c r="I76" s="118" t="str">
        <f>IFERROR(VLOOKUP(D76,DB!A:F,6,0),"")</f>
        <v/>
      </c>
      <c r="J76" s="118" t="str">
        <f>IFERROR(VLOOKUP(D76,DB!A:G,7,0),"")</f>
        <v/>
      </c>
      <c r="K76" s="124"/>
      <c r="L76" s="120" t="str">
        <f>IFERROR(VLOOKUP(D76,DB!A:I,9,0),"")</f>
        <v/>
      </c>
    </row>
    <row r="77" spans="1:12" ht="15" customHeight="1">
      <c r="A77" s="118"/>
      <c r="B77" s="118" t="str">
        <f>IFERROR(VLOOKUP(D77,DB!A:K,11,0),"")</f>
        <v/>
      </c>
      <c r="C77" s="119"/>
      <c r="D77" s="120"/>
      <c r="E77" s="121"/>
      <c r="F77" s="122"/>
      <c r="G77" s="123">
        <f ca="1">IFERROR(NOW()-F77,"")</f>
        <v>45964.295525462963</v>
      </c>
      <c r="H77" s="122"/>
      <c r="I77" s="118" t="str">
        <f>IFERROR(VLOOKUP(D77,DB!A:F,6,0),"")</f>
        <v/>
      </c>
      <c r="J77" s="118" t="str">
        <f>IFERROR(VLOOKUP(D77,DB!A:G,7,0),"")</f>
        <v/>
      </c>
      <c r="K77" s="124"/>
      <c r="L77" s="120" t="str">
        <f>IFERROR(VLOOKUP(D77,DB!A:I,9,0),"")</f>
        <v/>
      </c>
    </row>
    <row r="78" spans="1:12" ht="15" customHeight="1">
      <c r="A78" s="118"/>
      <c r="B78" s="118" t="str">
        <f>IFERROR(VLOOKUP(D78,DB!A:K,11,0),"")</f>
        <v/>
      </c>
      <c r="C78" s="119"/>
      <c r="D78" s="120"/>
      <c r="E78" s="121"/>
      <c r="F78" s="122"/>
      <c r="G78" s="123">
        <f ca="1">IFERROR(NOW()-F78,"")</f>
        <v>45964.295525462963</v>
      </c>
      <c r="H78" s="122"/>
      <c r="I78" s="118" t="str">
        <f>IFERROR(VLOOKUP(D78,DB!A:F,6,0),"")</f>
        <v/>
      </c>
      <c r="J78" s="118" t="str">
        <f>IFERROR(VLOOKUP(D78,DB!A:G,7,0),"")</f>
        <v/>
      </c>
      <c r="K78" s="124"/>
      <c r="L78" s="120" t="str">
        <f>IFERROR(VLOOKUP(D78,DB!A:I,9,0),"")</f>
        <v/>
      </c>
    </row>
    <row r="79" spans="1:12" ht="15" customHeight="1">
      <c r="A79" s="118"/>
      <c r="B79" s="118" t="str">
        <f>IFERROR(VLOOKUP(D79,DB!A:K,11,0),"")</f>
        <v/>
      </c>
      <c r="C79" s="119"/>
      <c r="D79" s="120"/>
      <c r="E79" s="121"/>
      <c r="F79" s="122"/>
      <c r="G79" s="123">
        <f ca="1">IFERROR(NOW()-F79,"")</f>
        <v>45964.295525462963</v>
      </c>
      <c r="H79" s="122"/>
      <c r="I79" s="118" t="str">
        <f>IFERROR(VLOOKUP(D79,DB!A:F,6,0),"")</f>
        <v/>
      </c>
      <c r="J79" s="118" t="str">
        <f>IFERROR(VLOOKUP(D79,DB!A:G,7,0),"")</f>
        <v/>
      </c>
      <c r="K79" s="124"/>
      <c r="L79" s="120" t="str">
        <f>IFERROR(VLOOKUP(D79,DB!A:I,9,0),"")</f>
        <v/>
      </c>
    </row>
    <row r="80" spans="1:12" ht="15" customHeight="1">
      <c r="A80" s="118"/>
      <c r="B80" s="118" t="str">
        <f>IFERROR(VLOOKUP(D80,DB!A:K,11,0),"")</f>
        <v/>
      </c>
      <c r="C80" s="119"/>
      <c r="D80" s="120"/>
      <c r="E80" s="121"/>
      <c r="F80" s="122"/>
      <c r="G80" s="123">
        <f ca="1">IFERROR(NOW()-F80,"")</f>
        <v>45964.295525462963</v>
      </c>
      <c r="H80" s="122"/>
      <c r="I80" s="118" t="str">
        <f>IFERROR(VLOOKUP(D80,DB!A:F,6,0),"")</f>
        <v/>
      </c>
      <c r="J80" s="118" t="str">
        <f>IFERROR(VLOOKUP(D80,DB!A:G,7,0),"")</f>
        <v/>
      </c>
      <c r="K80" s="124"/>
      <c r="L80" s="120" t="str">
        <f>IFERROR(VLOOKUP(D80,DB!A:I,9,0),"")</f>
        <v/>
      </c>
    </row>
    <row r="81" spans="1:12" ht="15" customHeight="1">
      <c r="A81" s="118"/>
      <c r="B81" s="118" t="str">
        <f>IFERROR(VLOOKUP(D81,DB!A:K,11,0),"")</f>
        <v/>
      </c>
      <c r="C81" s="119"/>
      <c r="D81" s="120"/>
      <c r="E81" s="121"/>
      <c r="F81" s="122"/>
      <c r="G81" s="123">
        <f ca="1">IFERROR(NOW()-F81,"")</f>
        <v>45964.295525462963</v>
      </c>
      <c r="H81" s="122"/>
      <c r="I81" s="118" t="str">
        <f>IFERROR(VLOOKUP(D81,DB!A:F,6,0),"")</f>
        <v/>
      </c>
      <c r="J81" s="118" t="str">
        <f>IFERROR(VLOOKUP(D81,DB!A:G,7,0),"")</f>
        <v/>
      </c>
      <c r="K81" s="124"/>
      <c r="L81" s="120" t="str">
        <f>IFERROR(VLOOKUP(D81,DB!A:I,9,0),"")</f>
        <v/>
      </c>
    </row>
    <row r="82" spans="1:12" ht="15" customHeight="1">
      <c r="A82" s="118"/>
      <c r="B82" s="118" t="str">
        <f>IFERROR(VLOOKUP(D82,DB!A:K,11,0),"")</f>
        <v/>
      </c>
      <c r="C82" s="119"/>
      <c r="D82" s="120"/>
      <c r="E82" s="121"/>
      <c r="F82" s="122"/>
      <c r="G82" s="123">
        <f ca="1">IFERROR(NOW()-F82,"")</f>
        <v>45964.295525462963</v>
      </c>
      <c r="H82" s="122"/>
      <c r="I82" s="118" t="str">
        <f>IFERROR(VLOOKUP(D82,DB!A:F,6,0),"")</f>
        <v/>
      </c>
      <c r="J82" s="118" t="str">
        <f>IFERROR(VLOOKUP(D82,DB!A:G,7,0),"")</f>
        <v/>
      </c>
      <c r="K82" s="124"/>
      <c r="L82" s="120" t="str">
        <f>IFERROR(VLOOKUP(D82,DB!A:I,9,0),"")</f>
        <v/>
      </c>
    </row>
    <row r="83" spans="1:12" ht="15" customHeight="1">
      <c r="A83" s="118"/>
      <c r="B83" s="118" t="str">
        <f>IFERROR(VLOOKUP(D83,DB!A:K,11,0),"")</f>
        <v/>
      </c>
      <c r="C83" s="119"/>
      <c r="D83" s="120"/>
      <c r="E83" s="121"/>
      <c r="F83" s="122"/>
      <c r="G83" s="123">
        <f ca="1">IFERROR(NOW()-F83,"")</f>
        <v>45964.295525462963</v>
      </c>
      <c r="H83" s="122"/>
      <c r="I83" s="118" t="str">
        <f>IFERROR(VLOOKUP(D83,DB!A:F,6,0),"")</f>
        <v/>
      </c>
      <c r="J83" s="118" t="str">
        <f>IFERROR(VLOOKUP(D83,DB!A:G,7,0),"")</f>
        <v/>
      </c>
      <c r="K83" s="124"/>
      <c r="L83" s="120" t="str">
        <f>IFERROR(VLOOKUP(D83,DB!A:I,9,0),"")</f>
        <v/>
      </c>
    </row>
    <row r="84" spans="1:12" ht="15" customHeight="1">
      <c r="A84" s="118"/>
      <c r="B84" s="118" t="str">
        <f>IFERROR(VLOOKUP(D84,DB!A:K,11,0),"")</f>
        <v/>
      </c>
      <c r="C84" s="119"/>
      <c r="D84" s="120"/>
      <c r="E84" s="121"/>
      <c r="F84" s="122"/>
      <c r="G84" s="123">
        <f ca="1">IFERROR(NOW()-F84,"")</f>
        <v>45964.295525462963</v>
      </c>
      <c r="H84" s="122"/>
      <c r="I84" s="118" t="str">
        <f>IFERROR(VLOOKUP(D84,DB!A:F,6,0),"")</f>
        <v/>
      </c>
      <c r="J84" s="118" t="str">
        <f>IFERROR(VLOOKUP(D84,DB!A:G,7,0),"")</f>
        <v/>
      </c>
      <c r="K84" s="124"/>
      <c r="L84" s="120" t="str">
        <f>IFERROR(VLOOKUP(D84,DB!A:I,9,0),"")</f>
        <v/>
      </c>
    </row>
    <row r="85" spans="1:12" ht="15" customHeight="1">
      <c r="A85" s="118"/>
      <c r="B85" s="118" t="str">
        <f>IFERROR(VLOOKUP(D85,DB!A:K,11,0),"")</f>
        <v/>
      </c>
      <c r="C85" s="119"/>
      <c r="D85" s="120"/>
      <c r="E85" s="121"/>
      <c r="F85" s="122"/>
      <c r="G85" s="123">
        <f ca="1">IFERROR(NOW()-F85,"")</f>
        <v>45964.295525462963</v>
      </c>
      <c r="H85" s="122"/>
      <c r="I85" s="118" t="str">
        <f>IFERROR(VLOOKUP(D85,DB!A:F,6,0),"")</f>
        <v/>
      </c>
      <c r="J85" s="118" t="str">
        <f>IFERROR(VLOOKUP(D85,DB!A:G,7,0),"")</f>
        <v/>
      </c>
      <c r="K85" s="124"/>
      <c r="L85" s="120" t="str">
        <f>IFERROR(VLOOKUP(D85,DB!A:I,9,0),"")</f>
        <v/>
      </c>
    </row>
    <row r="86" spans="1:12" ht="15" customHeight="1">
      <c r="A86" s="118"/>
      <c r="B86" s="118" t="str">
        <f>IFERROR(VLOOKUP(D86,DB!A:K,11,0),"")</f>
        <v/>
      </c>
      <c r="C86" s="119"/>
      <c r="D86" s="120"/>
      <c r="E86" s="121"/>
      <c r="F86" s="122"/>
      <c r="G86" s="123">
        <f ca="1">IFERROR(NOW()-F86,"")</f>
        <v>45964.295525462963</v>
      </c>
      <c r="H86" s="122"/>
      <c r="I86" s="118" t="str">
        <f>IFERROR(VLOOKUP(D86,DB!A:F,6,0),"")</f>
        <v/>
      </c>
      <c r="J86" s="118" t="str">
        <f>IFERROR(VLOOKUP(D86,DB!A:G,7,0),"")</f>
        <v/>
      </c>
      <c r="K86" s="124"/>
      <c r="L86" s="120" t="str">
        <f>IFERROR(VLOOKUP(D86,DB!A:I,9,0),"")</f>
        <v/>
      </c>
    </row>
    <row r="87" spans="1:12" ht="15" customHeight="1">
      <c r="A87" s="118"/>
      <c r="B87" s="118" t="str">
        <f>IFERROR(VLOOKUP(D87,DB!A:K,11,0),"")</f>
        <v/>
      </c>
      <c r="C87" s="119"/>
      <c r="D87" s="120"/>
      <c r="E87" s="121"/>
      <c r="F87" s="122"/>
      <c r="G87" s="123">
        <f ca="1">IFERROR(NOW()-F87,"")</f>
        <v>45964.295525462963</v>
      </c>
      <c r="H87" s="122"/>
      <c r="I87" s="118" t="str">
        <f>IFERROR(VLOOKUP(D87,DB!A:F,6,0),"")</f>
        <v/>
      </c>
      <c r="J87" s="118" t="str">
        <f>IFERROR(VLOOKUP(D87,DB!A:G,7,0),"")</f>
        <v/>
      </c>
      <c r="K87" s="124"/>
      <c r="L87" s="120" t="str">
        <f>IFERROR(VLOOKUP(D87,DB!A:I,9,0),"")</f>
        <v/>
      </c>
    </row>
    <row r="88" spans="1:12" ht="15" customHeight="1">
      <c r="A88" s="118"/>
      <c r="B88" s="118" t="str">
        <f>IFERROR(VLOOKUP(D88,DB!A:K,11,0),"")</f>
        <v/>
      </c>
      <c r="C88" s="119"/>
      <c r="D88" s="120"/>
      <c r="E88" s="121"/>
      <c r="F88" s="122"/>
      <c r="G88" s="123">
        <f ca="1">IFERROR(NOW()-F88,"")</f>
        <v>45964.295525462963</v>
      </c>
      <c r="H88" s="122"/>
      <c r="I88" s="118" t="str">
        <f>IFERROR(VLOOKUP(D88,DB!A:F,6,0),"")</f>
        <v/>
      </c>
      <c r="J88" s="118" t="str">
        <f>IFERROR(VLOOKUP(D88,DB!A:G,7,0),"")</f>
        <v/>
      </c>
      <c r="K88" s="124"/>
      <c r="L88" s="120" t="str">
        <f>IFERROR(VLOOKUP(D88,DB!A:I,9,0),"")</f>
        <v/>
      </c>
    </row>
    <row r="89" spans="1:12" ht="15" customHeight="1">
      <c r="A89" s="118"/>
      <c r="B89" s="118" t="str">
        <f>IFERROR(VLOOKUP(D89,DB!A:K,11,0),"")</f>
        <v/>
      </c>
      <c r="C89" s="119"/>
      <c r="D89" s="120"/>
      <c r="E89" s="121"/>
      <c r="F89" s="122"/>
      <c r="G89" s="123">
        <f ca="1">IFERROR(NOW()-F89,"")</f>
        <v>45964.295525462963</v>
      </c>
      <c r="H89" s="122"/>
      <c r="I89" s="118" t="str">
        <f>IFERROR(VLOOKUP(D89,DB!A:F,6,0),"")</f>
        <v/>
      </c>
      <c r="J89" s="118" t="str">
        <f>IFERROR(VLOOKUP(D89,DB!A:G,7,0),"")</f>
        <v/>
      </c>
      <c r="K89" s="124"/>
      <c r="L89" s="120" t="str">
        <f>IFERROR(VLOOKUP(D89,DB!A:I,9,0),"")</f>
        <v/>
      </c>
    </row>
    <row r="90" spans="1:12" ht="15" customHeight="1">
      <c r="A90" s="125"/>
      <c r="B90" s="125" t="str">
        <f>IFERROR(VLOOKUP(D90,DB!A:K,11,0),"")</f>
        <v/>
      </c>
      <c r="C90" s="126"/>
      <c r="D90" s="127"/>
      <c r="E90" s="128"/>
      <c r="F90" s="129"/>
      <c r="G90" s="130">
        <f ca="1">IFERROR(NOW()-F90,"")</f>
        <v>45964.295525462963</v>
      </c>
      <c r="H90" s="129"/>
      <c r="I90" s="125" t="str">
        <f>IFERROR(VLOOKUP(D90,DB!A:F,6,0),"")</f>
        <v/>
      </c>
      <c r="J90" s="125" t="str">
        <f>IFERROR(VLOOKUP(D90,DB!A:G,7,0),"")</f>
        <v/>
      </c>
      <c r="K90" s="131"/>
      <c r="L90" s="127" t="str">
        <f>IFERROR(VLOOKUP(D90,DB!A:I,9,0),"")</f>
        <v/>
      </c>
    </row>
  </sheetData>
  <dataValidations count="2">
    <dataValidation allowBlank="1" showInputMessage="1" showErrorMessage="1" sqref="E1" xr:uid="{A4F81451-56CC-4543-9497-104C4E44EE4B}"/>
    <dataValidation type="list" allowBlank="1" showInputMessage="1" showErrorMessage="1" sqref="E2:E1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70"/>
  <sheetViews>
    <sheetView workbookViewId="0">
      <selection activeCell="D9" sqref="D9"/>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39115</v>
      </c>
      <c r="B2" s="37" t="str">
        <f>IFERROR(VLOOKUP(D2,DB!A:K,11,0),"")</f>
        <v>R5</v>
      </c>
      <c r="C2" s="37">
        <v>3</v>
      </c>
      <c r="D2" s="117" t="s">
        <v>36011</v>
      </c>
      <c r="E2" s="37" t="s">
        <v>39021</v>
      </c>
      <c r="F2" s="38">
        <v>45891.832060185188</v>
      </c>
      <c r="G2" s="143">
        <f ca="1">IFERROR(NOW()-F2,"")</f>
        <v>72.463465277774958</v>
      </c>
      <c r="H2" s="38">
        <v>45891.790393518517</v>
      </c>
      <c r="I2" s="37" t="str">
        <f>IFERROR(VLOOKUP(D2,DB!A:F,6,0),"")</f>
        <v>Generator-SG</v>
      </c>
      <c r="J2" s="37" t="str">
        <f>IFERROR(VLOOKUP(D2,DB!A:G,7,0),"")</f>
        <v>Vandalized</v>
      </c>
      <c r="K2" s="37" t="s">
        <v>39116</v>
      </c>
      <c r="L2" s="37" t="str">
        <f>IFERROR(VLOOKUP(D2,DB!A:I,9,0),"")</f>
        <v>Latis</v>
      </c>
      <c r="M2" s="116"/>
    </row>
    <row r="3" spans="1:13" ht="30.75">
      <c r="A3" s="37" t="s">
        <v>39117</v>
      </c>
      <c r="B3" s="37" t="str">
        <f>IFERROR(VLOOKUP(D3,DB!A:K,11,0),"")</f>
        <v>R5</v>
      </c>
      <c r="C3" s="37">
        <v>1</v>
      </c>
      <c r="D3" s="37" t="s">
        <v>33268</v>
      </c>
      <c r="E3" s="37" t="s">
        <v>39102</v>
      </c>
      <c r="F3" s="38">
        <v>45926.188877314817</v>
      </c>
      <c r="G3" s="143">
        <f t="shared" ref="G3" ca="1" si="0">IFERROR(NOW()-F3,"")</f>
        <v>38.106648148146633</v>
      </c>
      <c r="H3" s="38">
        <v>45926.158159722225</v>
      </c>
      <c r="I3" s="37" t="str">
        <f>IFERROR(VLOOKUP(D3,DB!A:F,6,0),"")</f>
        <v>SCECO</v>
      </c>
      <c r="J3" s="37" t="str">
        <f>IFERROR(VLOOKUP(D3,DB!A:G,7,0),"")</f>
        <v>Good</v>
      </c>
      <c r="K3" s="37" t="s">
        <v>39118</v>
      </c>
      <c r="L3" s="37" t="str">
        <f>IFERROR(VLOOKUP(D3,DB!A:I,9,0),"")</f>
        <v>Latis</v>
      </c>
      <c r="M3" s="116"/>
    </row>
    <row r="4" spans="1:13" ht="48" customHeight="1">
      <c r="A4" s="151" t="s">
        <v>39119</v>
      </c>
      <c r="B4" s="151" t="str">
        <f>IFERROR(VLOOKUP(D4,DB!A:K,11,0),"")</f>
        <v>R5</v>
      </c>
      <c r="C4" s="151">
        <v>1</v>
      </c>
      <c r="D4" s="151" t="s">
        <v>34758</v>
      </c>
      <c r="E4" s="151" t="s">
        <v>39102</v>
      </c>
      <c r="F4" s="152">
        <v>45948.661111111112</v>
      </c>
      <c r="G4" s="153">
        <f ca="1">IFERROR(NOW()-F4,"")</f>
        <v>15.634414351850864</v>
      </c>
      <c r="H4" s="152">
        <v>45948.661111111112</v>
      </c>
      <c r="I4" s="151" t="str">
        <f>IFERROR(VLOOKUP(D4,DB!A:F,6,0),"")</f>
        <v>SCECO</v>
      </c>
      <c r="J4" s="151" t="str">
        <f>IFERROR(VLOOKUP(D4,DB!A:G,7,0),"")</f>
        <v>Dead</v>
      </c>
      <c r="K4" s="151" t="s">
        <v>39120</v>
      </c>
      <c r="L4" s="151" t="str">
        <f>IFERROR(VLOOKUP(D4,DB!A:I,9,0),"")</f>
        <v>Latis</v>
      </c>
    </row>
    <row r="5" spans="1:13" ht="15">
      <c r="A5" s="151" t="s">
        <v>39121</v>
      </c>
      <c r="B5" s="151" t="str">
        <f>IFERROR(VLOOKUP(D5,DB!A:K,11,0),"")</f>
        <v>R5</v>
      </c>
      <c r="C5" s="151">
        <v>1</v>
      </c>
      <c r="D5" s="151" t="s">
        <v>36021</v>
      </c>
      <c r="E5" s="151" t="s">
        <v>39021</v>
      </c>
      <c r="F5" s="152">
        <v>45964.229745370372</v>
      </c>
      <c r="G5" s="153">
        <f ca="1">IFERROR(NOW()-F5,"")</f>
        <v>6.5780092591012362E-2</v>
      </c>
      <c r="H5" s="152">
        <v>45964.223807870374</v>
      </c>
      <c r="I5" s="151" t="str">
        <f>IFERROR(VLOOKUP(D5,DB!A:F,6,0),"")</f>
        <v>Generator-SG</v>
      </c>
      <c r="J5" s="151" t="str">
        <f>IFERROR(VLOOKUP(D5,DB!A:G,7,0),"")</f>
        <v>Vandalized</v>
      </c>
      <c r="K5" s="151" t="s">
        <v>39122</v>
      </c>
      <c r="L5" s="151" t="str">
        <f>IFERROR(VLOOKUP(D5,DB!A:I,9,0),"")</f>
        <v>Latis</v>
      </c>
    </row>
    <row r="6" spans="1:13" ht="15">
      <c r="A6" s="151"/>
      <c r="B6" s="151" t="str">
        <f>IFERROR(VLOOKUP(D6,DB!A:K,11,0),"")</f>
        <v/>
      </c>
      <c r="C6" s="151"/>
      <c r="D6" s="174"/>
      <c r="E6" s="151"/>
      <c r="F6" s="152"/>
      <c r="G6" s="153">
        <f ca="1">IFERROR(NOW()-F6,"")</f>
        <v>45964.295525462963</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45964.295525462963</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45964.295525462963</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45964.295525462963</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45964.295525462963</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45964.295525462963</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45964.295525462963</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45964.295525462963</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45964.295525462963</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45964.295525462963</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45964.295525462963</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45964.295525462963</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45964.295525462963</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45964.295525462963</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45964.295525462963</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45964.295525462963</v>
      </c>
      <c r="H21" s="152"/>
      <c r="I21" s="151" t="str">
        <f>IFERROR(VLOOKUP(D21,DB!A:F,6,0),"")</f>
        <v/>
      </c>
      <c r="J21" s="151" t="str">
        <f>IFERROR(VLOOKUP(D21,DB!A:G,7,0),"")</f>
        <v/>
      </c>
      <c r="K21" s="151"/>
      <c r="L21" s="151" t="str">
        <f>IFERROR(VLOOKUP(D21,DB!A:I,9,0),"")</f>
        <v/>
      </c>
    </row>
    <row r="22" spans="1:12" ht="15">
      <c r="A22" s="151"/>
      <c r="B22" s="151" t="str">
        <f>IFERROR(VLOOKUP(D22,DB!A:K,11,0),"")</f>
        <v/>
      </c>
      <c r="C22" s="151"/>
      <c r="D22"/>
      <c r="E22" s="151"/>
      <c r="F22" s="152"/>
      <c r="G22" s="153">
        <f ca="1">IFERROR(NOW()-F22,"")</f>
        <v>45964.295525462963</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45964.295525462963</v>
      </c>
      <c r="H23" s="152"/>
      <c r="I23" s="151" t="str">
        <f>IFERROR(VLOOKUP(D23,DB!A:F,6,0),"")</f>
        <v/>
      </c>
      <c r="J23" s="151" t="str">
        <f>IFERROR(VLOOKUP(D23,DB!A:G,7,0),"")</f>
        <v/>
      </c>
      <c r="K23" s="151"/>
      <c r="L23" s="151" t="str">
        <f>IFERROR(VLOOKUP(D23,DB!A:I,9,0),"")</f>
        <v/>
      </c>
    </row>
    <row r="24" spans="1:12" ht="15">
      <c r="A24" s="151"/>
      <c r="B24" s="151" t="str">
        <f>IFERROR(VLOOKUP(D24,DB!A:K,11,0),"")</f>
        <v/>
      </c>
      <c r="C24" s="151"/>
      <c r="D24"/>
      <c r="E24" s="151"/>
      <c r="F24" s="152"/>
      <c r="G24" s="153">
        <f ca="1">IFERROR(NOW()-F24,"")</f>
        <v>45964.295525462963</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45964.295525462963</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45964.295525462963</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45964.295525462963</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45964.295525462963</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45964.295525462963</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45964.295525462963</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45964.295525462963</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45964.295525462963</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45964.295525462963</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45964.295525462963</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45964.295525462963</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45964.295525462963</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45964.295525462963</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45964.295525462963</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45964.295525462963</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45964.295525462963</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45964.295525462963</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45964.295525462963</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45964.295525462963</v>
      </c>
      <c r="H43" s="152"/>
      <c r="I43" s="151" t="str">
        <f>IFERROR(VLOOKUP(D43,DB!A:F,6,0),"")</f>
        <v/>
      </c>
      <c r="J43" s="151" t="str">
        <f>IFERROR(VLOOKUP(D43,DB!A:G,7,0),"")</f>
        <v/>
      </c>
      <c r="K43" s="151"/>
      <c r="L43" s="151" t="str">
        <f>IFERROR(VLOOKUP(D43,DB!A:I,9,0),"")</f>
        <v/>
      </c>
    </row>
    <row r="44" spans="1:12" ht="15">
      <c r="A44" s="151"/>
      <c r="B44" s="151" t="str">
        <f>IFERROR(VLOOKUP(D44,DB!A:K,11,0),"")</f>
        <v/>
      </c>
      <c r="C44" s="151"/>
      <c r="D44" s="151"/>
      <c r="E44" s="151"/>
      <c r="F44" s="152"/>
      <c r="G44" s="153">
        <f ca="1">IFERROR(NOW()-F44,"")</f>
        <v>45964.295525462963</v>
      </c>
      <c r="H44" s="152"/>
      <c r="I44" s="151" t="str">
        <f>IFERROR(VLOOKUP(D44,DB!A:F,6,0),"")</f>
        <v/>
      </c>
      <c r="J44" s="151" t="str">
        <f>IFERROR(VLOOKUP(D44,DB!A:G,7,0),"")</f>
        <v/>
      </c>
      <c r="K44" s="151"/>
      <c r="L44" s="151" t="str">
        <f>IFERROR(VLOOKUP(D44,DB!A:I,9,0),"")</f>
        <v/>
      </c>
    </row>
    <row r="45" spans="1:12" ht="15">
      <c r="A45" s="151"/>
      <c r="B45" s="151" t="str">
        <f>IFERROR(VLOOKUP(D45,DB!A:K,11,0),"")</f>
        <v/>
      </c>
      <c r="C45" s="151"/>
      <c r="D45" s="151"/>
      <c r="E45" s="151"/>
      <c r="F45" s="152"/>
      <c r="G45" s="153">
        <f ca="1">IFERROR(NOW()-F45,"")</f>
        <v>45964.295525462963</v>
      </c>
      <c r="H45" s="152"/>
      <c r="I45" s="151" t="str">
        <f>IFERROR(VLOOKUP(D45,DB!A:F,6,0),"")</f>
        <v/>
      </c>
      <c r="J45" s="151" t="str">
        <f>IFERROR(VLOOKUP(D45,DB!A:G,7,0),"")</f>
        <v/>
      </c>
      <c r="K45" s="151"/>
      <c r="L45" s="151" t="str">
        <f>IFERROR(VLOOKUP(D45,DB!A:I,9,0),"")</f>
        <v/>
      </c>
    </row>
    <row r="46" spans="1:12" ht="15">
      <c r="A46" s="151"/>
      <c r="B46" s="151" t="str">
        <f>IFERROR(VLOOKUP(D46,DB!A:K,11,0),"")</f>
        <v/>
      </c>
      <c r="C46" s="151"/>
      <c r="D46" s="151"/>
      <c r="E46" s="151"/>
      <c r="F46" s="152"/>
      <c r="G46" s="153">
        <f ca="1">IFERROR(NOW()-F46,"")</f>
        <v>45964.295525462963</v>
      </c>
      <c r="H46" s="152"/>
      <c r="I46" s="151" t="str">
        <f>IFERROR(VLOOKUP(D46,DB!A:F,6,0),"")</f>
        <v/>
      </c>
      <c r="J46" s="151" t="str">
        <f>IFERROR(VLOOKUP(D46,DB!A:G,7,0),"")</f>
        <v/>
      </c>
      <c r="K46" s="151"/>
      <c r="L46" s="151" t="str">
        <f>IFERROR(VLOOKUP(D46,DB!A:I,9,0),"")</f>
        <v/>
      </c>
    </row>
    <row r="47" spans="1:12" ht="15">
      <c r="A47" s="151"/>
      <c r="B47" s="151" t="str">
        <f>IFERROR(VLOOKUP(D47,DB!A:K,11,0),"")</f>
        <v/>
      </c>
      <c r="C47" s="151"/>
      <c r="D47" s="151"/>
      <c r="E47" s="151"/>
      <c r="F47" s="152"/>
      <c r="G47" s="153">
        <f ca="1">IFERROR(NOW()-F47,"")</f>
        <v>45964.295525462963</v>
      </c>
      <c r="H47" s="152"/>
      <c r="I47" s="151" t="str">
        <f>IFERROR(VLOOKUP(D47,DB!A:F,6,0),"")</f>
        <v/>
      </c>
      <c r="J47" s="151" t="str">
        <f>IFERROR(VLOOKUP(D47,DB!A:G,7,0),"")</f>
        <v/>
      </c>
      <c r="K47" s="151"/>
      <c r="L47" s="151" t="str">
        <f>IFERROR(VLOOKUP(D47,DB!A:I,9,0),"")</f>
        <v/>
      </c>
    </row>
    <row r="48" spans="1:12" ht="15">
      <c r="A48" s="151"/>
      <c r="B48" s="151" t="str">
        <f>IFERROR(VLOOKUP(D48,DB!A:K,11,0),"")</f>
        <v/>
      </c>
      <c r="C48" s="151"/>
      <c r="D48" s="151"/>
      <c r="E48" s="151"/>
      <c r="F48" s="152"/>
      <c r="G48" s="153">
        <f ca="1">IFERROR(NOW()-F48,"")</f>
        <v>45964.295525462963</v>
      </c>
      <c r="H48" s="152"/>
      <c r="I48" s="151" t="str">
        <f>IFERROR(VLOOKUP(D48,DB!A:F,6,0),"")</f>
        <v/>
      </c>
      <c r="J48" s="151" t="str">
        <f>IFERROR(VLOOKUP(D48,DB!A:G,7,0),"")</f>
        <v/>
      </c>
      <c r="K48" s="151"/>
      <c r="L48" s="151" t="str">
        <f>IFERROR(VLOOKUP(D48,DB!A:I,9,0),"")</f>
        <v/>
      </c>
    </row>
    <row r="49" spans="1:12" ht="15">
      <c r="A49" s="151"/>
      <c r="B49" s="151" t="str">
        <f>IFERROR(VLOOKUP(D49,DB!A:K,11,0),"")</f>
        <v/>
      </c>
      <c r="C49" s="151"/>
      <c r="D49" s="151"/>
      <c r="E49" s="151"/>
      <c r="F49" s="152"/>
      <c r="G49" s="153">
        <f ca="1">IFERROR(NOW()-F49,"")</f>
        <v>45964.295525462963</v>
      </c>
      <c r="H49" s="152"/>
      <c r="I49" s="151" t="str">
        <f>IFERROR(VLOOKUP(D49,DB!A:F,6,0),"")</f>
        <v/>
      </c>
      <c r="J49" s="151" t="str">
        <f>IFERROR(VLOOKUP(D49,DB!A:G,7,0),"")</f>
        <v/>
      </c>
      <c r="K49" s="151"/>
      <c r="L49" s="151" t="str">
        <f>IFERROR(VLOOKUP(D49,DB!A:I,9,0),"")</f>
        <v/>
      </c>
    </row>
    <row r="50" spans="1:12" ht="15">
      <c r="A50" s="151"/>
      <c r="B50" s="151" t="str">
        <f>IFERROR(VLOOKUP(D50,DB!A:K,11,0),"")</f>
        <v/>
      </c>
      <c r="C50" s="151"/>
      <c r="D50" s="151"/>
      <c r="E50" s="151"/>
      <c r="F50" s="152"/>
      <c r="G50" s="153">
        <f ca="1">IFERROR(NOW()-F50,"")</f>
        <v>45964.295525462963</v>
      </c>
      <c r="H50" s="152"/>
      <c r="I50" s="151" t="str">
        <f>IFERROR(VLOOKUP(D50,DB!A:F,6,0),"")</f>
        <v/>
      </c>
      <c r="J50" s="151" t="str">
        <f>IFERROR(VLOOKUP(D50,DB!A:G,7,0),"")</f>
        <v/>
      </c>
      <c r="K50" s="151"/>
      <c r="L50" s="151" t="str">
        <f>IFERROR(VLOOKUP(D50,DB!A:I,9,0),"")</f>
        <v/>
      </c>
    </row>
    <row r="51" spans="1:12" ht="15">
      <c r="A51" s="157"/>
      <c r="B51" s="157" t="str">
        <f>IFERROR(VLOOKUP(D51,DB!A:K,11,0),"")</f>
        <v/>
      </c>
      <c r="C51" s="157"/>
      <c r="D51" s="157"/>
      <c r="E51" s="157"/>
      <c r="F51" s="158"/>
      <c r="G51" s="159">
        <f ca="1">IFERROR(NOW()-F51,"")</f>
        <v>45964.295525462963</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45964.295525462963</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45964.295525462963</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45964.295525462963</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45964.295525462963</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45964.295525462963</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45964.295525462963</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45964.295525462963</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45964.295525462963</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45964.295525462963</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45964.295525462963</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45964.295525462963</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45964.295525462963</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45964.295525462963</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45964.295525462963</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45964.295525462963</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45964.295525462963</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45964.295525462963</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45964.295525462963</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45964.295525462963</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45964.295525462963</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45964.295525462963</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45964.295525462963</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45964.295525462963</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45964.295525462963</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45964.295525462963</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45964.295525462963</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45964.295525462963</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45964.295525462963</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45964.295525462963</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45964.295525462963</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45964.295525462963</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45964.295525462963</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45964.295525462963</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45964.295525462963</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45964.295525462963</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45964.295525462963</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45964.295525462963</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45964.295525462963</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45964.295525462963</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45964.295525462963</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45964.295525462963</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45964.295525462963</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45964.295525462963</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45964.295525462963</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45964.295525462963</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45964.295525462963</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45964.295525462963</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45964.295525462963</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45964.295525462963</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45964.295525462963</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45964.295525462963</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45964.295525462963</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45964.295525462963</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45964.295525462963</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45964.295525462963</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45964.295525462963</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45964.295525462963</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45964.295525462963</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45964.295525462963</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45964.295525462963</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45964.295525462963</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45964.295525462963</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45964.295525462963</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45964.295525462963</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45964.295525462963</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45964.295525462963</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45964.295525462963</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45964.295525462963</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45964.295525462963</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45964.295525462963</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45964.295525462963</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45964.295525462963</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45964.295525462963</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45964.295525462963</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45964.295525462963</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45964.295525462963</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45964.295525462963</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45964.295525462963</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45964.295525462963</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45964.295525462963</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45964.295525462963</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45964.295525462963</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45964.295525462963</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45964.295525462963</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45964.295525462963</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45964.295525462963</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45964.295525462963</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45964.295525462963</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45964.295525462963</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45964.295525462963</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45964.295525462963</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45964.295525462963</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45964.295525462963</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45964.295525462963</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45964.295525462963</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45964.295525462963</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45964.295525462963</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45964.295525462963</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45964.295525462963</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45964.295525462963</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45964.295525462963</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45964.295525462963</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45964.295525462963</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45964.295525462963</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45964.295525462963</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45964.295525462963</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45964.295525462963</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45964.295525462963</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45964.295525462963</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45964.295525462963</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45964.295525462963</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45964.295525462963</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45964.295525462963</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45964.295525462963</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45964.295525462963</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45964.295525462963</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45964.295525462963</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45964.295525462963</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45964.295525462963</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45964.295525462963</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45964.295525462963</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45964.295525462963</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45964.295525462963</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45964.295525462963</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45964.295525462963</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45964.295525462963</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45964.295525462963</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45964.295525462963</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45964.295525462963</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45964.295525462963</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45964.295525462963</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45964.295525462963</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45964.295525462963</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45964.295525462963</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45964.295525462963</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45964.295525462963</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45964.295525462963</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45964.295525462963</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45964.295525462963</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45964.295525462963</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45964.295525462963</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45964.295525462963</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45964.295525462963</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45964.295525462963</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45964.295525462963</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45964.295525462963</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45964.295525462963</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45964.295525462963</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45964.295525462963</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45964.295525462963</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45964.295525462963</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45964.295525462963</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45964.295525462963</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45964.295525462963</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45964.295525462963</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45964.295525462963</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45964.295525462963</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45964.295525462963</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45964.295525462963</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45964.295525462963</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45964.295525462963</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45964.295525462963</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45964.295525462963</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45964.295525462963</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45964.295525462963</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45964.295525462963</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45964.295525462963</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45964.295525462963</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45964.295525462963</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45964.295525462963</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45964.295525462963</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45964.295525462963</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45964.295525462963</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45964.295525462963</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45964.295525462963</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45964.295525462963</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45964.295525462963</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45964.295525462963</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45964.295525462963</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45964.295525462963</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45964.295525462963</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45964.295525462963</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45964.295525462963</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45964.295525462963</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45964.295525462963</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45964.295525462963</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45964.295525462963</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45964.295525462963</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45964.295525462963</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45964.295525462963</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45964.295525462963</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45964.295525462963</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45964.295525462963</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45964.295525462963</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45964.295525462963</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45964.295525462963</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45964.295525462963</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45964.295525462963</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45964.295525462963</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45964.295525462963</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45964.295525462963</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45964.295525462963</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45964.295525462963</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45964.295525462963</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45964.295525462963</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45964.295525462963</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45964.295525462963</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45964.295525462963</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45964.295525462963</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45964.295525462963</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45964.295525462963</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45964.295525462963</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45964.295525462963</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45964.295525462963</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45964.295525462963</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45964.295525462963</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45964.295525462963</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45964.295525462963</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45964.295525462963</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45964.295525462963</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45964.295525462963</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45964.295525462963</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45964.295525462963</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45964.295525462963</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45964.295525462963</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45964.295525462963</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45964.295525462963</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45964.295525462963</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45964.295525462963</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45964.295525462963</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45964.295525462963</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45964.295525462963</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45964.295525462963</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45964.295525462963</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45964.295525462963</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45964.295525462963</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45964.295525462963</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45964.295525462963</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45964.295525462963</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45964.295525462963</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45964.295525462963</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45964.295525462963</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45964.295525462963</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45964.295525462963</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45964.295525462963</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45964.295525462963</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45964.295525462963</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45964.295525462963</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45964.295525462963</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45964.295525462963</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45964.295525462963</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45964.295525462963</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45964.295525462963</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45964.295525462963</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45964.295525462963</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45964.295525462963</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45964.295525462963</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45964.295525462963</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45964.295525462963</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45964.295525462963</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45964.295525462963</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45964.295525462963</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45964.295525462963</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45964.295525462963</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45964.295525462963</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45964.295525462963</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45964.295525462963</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45964.295525462963</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45964.295525462963</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45964.295525462963</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45964.295525462963</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45964.295525462963</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45964.295525462963</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45964.295525462963</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45964.295525462963</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45964.295525462963</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45964.295525462963</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45964.295525462963</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45964.295525462963</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45964.295525462963</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45964.295525462963</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45964.295525462963</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45964.295525462963</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45964.295525462963</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45964.295525462963</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45964.295525462963</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45964.295525462963</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45964.295525462963</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45964.295525462963</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45964.295525462963</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45964.295525462963</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45964.295525462963</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45964.295525462963</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45964.295525462963</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45964.295525462963</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45964.295525462963</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45964.295525462963</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45964.295525462963</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45964.295525462963</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45964.295525462963</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45964.295525462963</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45964.295525462963</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45964.295525462963</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45964.295525462963</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45964.295525462963</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45964.295525462963</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45964.295525462963</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45964.295525462963</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45964.295525462963</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45964.295525462963</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45964.295525462963</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45964.295525462963</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45964.295525462963</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45964.295525462963</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45964.295525462963</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45964.295525462963</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45964.295525462963</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45964.295525462963</v>
      </c>
      <c r="H369" s="158"/>
      <c r="I369" s="157" t="str">
        <f>IFERROR(VLOOKUP(D369,DB!A:F,6,0),"")</f>
        <v/>
      </c>
      <c r="J369" s="157" t="str">
        <f>IFERROR(VLOOKUP(D369,DB!A:G,7,0),"")</f>
        <v/>
      </c>
      <c r="K369" s="157"/>
      <c r="L369" s="157" t="str">
        <f>IFERROR(VLOOKUP(D369,DB!A:I,9,0),"")</f>
        <v/>
      </c>
    </row>
    <row r="370" spans="1:12" ht="15">
      <c r="A370" s="157"/>
      <c r="B370" s="157" t="str">
        <f>IFERROR(VLOOKUP(D370,DB!A:K,11,0),"")</f>
        <v/>
      </c>
      <c r="C370" s="157"/>
      <c r="D370" s="157"/>
      <c r="E370" s="157"/>
      <c r="F370" s="158"/>
      <c r="G370" s="159">
        <f ca="1">IFERROR(NOW()-F370,"")</f>
        <v>45964.295525462963</v>
      </c>
      <c r="H370" s="158"/>
      <c r="I370" s="157" t="str">
        <f>IFERROR(VLOOKUP(D370,DB!A:F,6,0),"")</f>
        <v/>
      </c>
      <c r="J370" s="157" t="str">
        <f>IFERROR(VLOOKUP(D370,DB!A:G,7,0),"")</f>
        <v/>
      </c>
      <c r="K370" s="157"/>
      <c r="L370" s="157" t="str">
        <f>IFERROR(VLOOKUP(D370,DB!A:I,9,0),"")</f>
        <v/>
      </c>
    </row>
    <row r="371" spans="1:12" ht="15">
      <c r="A371" s="157"/>
      <c r="B371" s="157" t="str">
        <f>IFERROR(VLOOKUP(D371,DB!A:K,11,0),"")</f>
        <v/>
      </c>
      <c r="C371" s="157"/>
      <c r="D371" s="157"/>
      <c r="E371" s="157"/>
      <c r="F371" s="158"/>
      <c r="G371" s="159">
        <f ca="1">IFERROR(NOW()-F371,"")</f>
        <v>45964.295525462963</v>
      </c>
      <c r="H371" s="158"/>
      <c r="I371" s="157" t="str">
        <f>IFERROR(VLOOKUP(D371,DB!A:F,6,0),"")</f>
        <v/>
      </c>
      <c r="J371" s="157" t="str">
        <f>IFERROR(VLOOKUP(D371,DB!A:G,7,0),"")</f>
        <v/>
      </c>
      <c r="K371" s="157"/>
      <c r="L371" s="157" t="str">
        <f>IFERROR(VLOOKUP(D371,DB!A:I,9,0),"")</f>
        <v/>
      </c>
    </row>
    <row r="372" spans="1:12" ht="15"/>
    <row r="373" spans="1:12" ht="15"/>
    <row r="374" spans="1:12" ht="15"/>
    <row r="375" spans="1:12" ht="15"/>
    <row r="376" spans="1:12" ht="15"/>
    <row r="377" spans="1:12" ht="15"/>
    <row r="378" spans="1:12" ht="15"/>
    <row r="379" spans="1:12" ht="15"/>
    <row r="380" spans="1:12" ht="15"/>
    <row r="381" spans="1:12" ht="15"/>
    <row r="382" spans="1:12" ht="15"/>
    <row r="383" spans="1:12" ht="15"/>
    <row r="384" spans="1:12"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81" ht="15"/>
    <row r="482" ht="15"/>
    <row r="484" ht="15"/>
    <row r="485" ht="15"/>
    <row r="486" ht="15"/>
    <row r="487" ht="15"/>
    <row r="489" ht="15"/>
    <row r="490" ht="15"/>
    <row r="497" ht="15"/>
    <row r="498" ht="15"/>
    <row r="499" ht="15"/>
    <row r="500" ht="15"/>
    <row r="501" ht="15"/>
    <row r="502" ht="15"/>
    <row r="505" ht="15"/>
    <row r="506" ht="15"/>
    <row r="507" ht="15"/>
    <row r="508" ht="15"/>
    <row r="509" ht="15"/>
    <row r="510" ht="15"/>
    <row r="511" ht="15"/>
    <row r="512" ht="15"/>
    <row r="513" ht="15"/>
    <row r="514" ht="15"/>
    <row r="515" ht="15"/>
    <row r="516"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2" ht="15"/>
    <row r="573" ht="15"/>
    <row r="610" ht="15"/>
    <row r="611" ht="15"/>
    <row r="612" ht="15"/>
    <row r="613" ht="15"/>
    <row r="614" ht="15"/>
    <row r="615" ht="15"/>
    <row r="616" ht="15"/>
    <row r="617" ht="15"/>
    <row r="618" ht="15"/>
    <row r="619"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700" ht="15"/>
    <row r="701" ht="15"/>
    <row r="702" ht="15"/>
    <row r="704" ht="15"/>
    <row r="705"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8" ht="15"/>
    <row r="739" ht="15"/>
    <row r="909" ht="15"/>
    <row r="910" ht="15"/>
    <row r="911" ht="15"/>
    <row r="912" ht="15"/>
    <row r="913" ht="15"/>
    <row r="914" ht="15"/>
    <row r="920" ht="15"/>
    <row r="921" ht="15"/>
    <row r="922" ht="15"/>
    <row r="923" ht="15"/>
    <row r="924" ht="15"/>
    <row r="925" ht="15"/>
    <row r="926"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7" ht="15"/>
    <row r="978" ht="15"/>
    <row r="984" ht="15"/>
    <row r="985" ht="15"/>
    <row r="987" ht="15"/>
    <row r="988" ht="15"/>
    <row r="989" ht="15"/>
    <row r="990" ht="15"/>
    <row r="991" ht="15"/>
    <row r="992" ht="15"/>
    <row r="993" ht="15"/>
    <row r="995" ht="15"/>
    <row r="996" ht="15"/>
    <row r="997"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42" ht="15"/>
    <row r="1043" ht="15"/>
    <row r="1044" ht="15"/>
    <row r="1045" ht="15"/>
    <row r="1046" ht="15"/>
    <row r="1047" ht="15"/>
    <row r="1048" ht="15"/>
    <row r="1049" ht="15"/>
    <row r="1050" ht="15"/>
    <row r="1051" ht="15"/>
    <row r="1052" ht="15"/>
    <row r="1053" ht="15"/>
    <row r="1054" ht="15"/>
    <row r="1055" ht="15"/>
    <row r="1056" ht="15"/>
    <row r="1057" ht="15"/>
    <row r="1058" ht="15"/>
    <row r="1059" ht="15"/>
    <row r="1060" ht="15"/>
    <row r="1061" ht="15"/>
    <row r="1062" ht="15"/>
    <row r="1063" ht="15"/>
    <row r="1066" ht="15"/>
    <row r="1067" ht="15"/>
    <row r="1068" ht="15"/>
    <row r="1069" ht="15"/>
    <row r="1070" ht="15"/>
    <row r="1071" ht="15"/>
    <row r="1072" ht="15"/>
    <row r="1073" ht="15"/>
    <row r="1074" ht="15"/>
    <row r="1075" ht="15"/>
    <row r="1076" ht="15"/>
    <row r="1077" ht="15"/>
    <row r="1078" ht="15"/>
    <row r="1079" ht="15"/>
    <row r="1081" ht="15"/>
    <row r="1082" ht="15"/>
    <row r="1083" ht="15"/>
    <row r="1084" ht="15"/>
    <row r="1085" ht="15"/>
    <row r="1086" ht="15"/>
    <row r="1087" ht="15"/>
    <row r="1088" ht="15"/>
    <row r="1089" ht="15"/>
    <row r="1090" ht="15"/>
    <row r="1091" ht="15"/>
    <row r="1092" ht="15"/>
    <row r="1095" ht="15"/>
    <row r="1096" ht="15"/>
    <row r="1097" ht="15"/>
    <row r="1098" ht="15"/>
    <row r="1099" ht="15"/>
    <row r="1100" ht="15"/>
    <row r="1101" ht="15"/>
    <row r="1103" ht="15"/>
    <row r="1104" ht="15"/>
    <row r="1105" ht="15"/>
    <row r="1106" ht="15"/>
    <row r="1107" ht="15"/>
    <row r="1108" ht="15"/>
    <row r="1109" ht="15"/>
    <row r="1110" ht="15"/>
    <row r="1111" ht="15"/>
    <row r="1112" ht="15"/>
    <row r="1113" ht="15"/>
    <row r="1115" ht="15"/>
    <row r="1116" ht="15"/>
    <row r="1117" ht="15"/>
    <row r="1118" ht="15"/>
    <row r="1119" ht="15"/>
    <row r="1120" ht="15"/>
    <row r="1121" ht="15"/>
    <row r="1122" ht="15"/>
    <row r="1123" ht="15"/>
    <row r="1124" ht="15"/>
    <row r="1132" ht="15"/>
    <row r="1133" ht="15"/>
    <row r="1136" ht="15"/>
    <row r="1137" ht="15"/>
    <row r="1138" ht="15"/>
    <row r="1139" ht="15"/>
    <row r="1140" ht="15"/>
    <row r="1141" ht="15"/>
    <row r="1142" ht="15"/>
    <row r="1143" ht="15"/>
    <row r="1146" ht="15"/>
    <row r="1147" ht="15"/>
    <row r="1148" ht="15"/>
    <row r="1149" ht="15"/>
    <row r="1150" ht="15"/>
    <row r="1151" ht="15"/>
    <row r="1152" ht="15"/>
    <row r="1153" ht="15"/>
    <row r="1154" ht="15"/>
    <row r="1155" ht="15"/>
    <row r="1156" ht="15"/>
    <row r="1157" ht="15"/>
    <row r="1159" ht="15"/>
    <row r="1160" ht="15"/>
    <row r="1161" ht="15"/>
    <row r="1164" ht="15"/>
    <row r="1166" ht="15"/>
    <row r="1168" ht="15"/>
    <row r="1171" ht="15"/>
    <row r="1172" ht="15"/>
    <row r="1173" ht="15"/>
    <row r="1175" ht="15"/>
    <row r="1177" ht="15"/>
    <row r="1178" ht="15"/>
    <row r="1179" ht="15"/>
    <row r="1180" ht="15"/>
    <row r="1181" ht="15"/>
    <row r="1183" ht="15"/>
    <row r="1184" ht="15"/>
    <row r="1185" ht="15"/>
    <row r="1186" ht="15"/>
    <row r="1188" ht="15"/>
    <row r="1190" ht="15"/>
    <row r="1191" ht="15"/>
    <row r="1193" ht="15"/>
    <row r="1194" ht="15"/>
    <row r="1195" ht="15"/>
    <row r="1196" ht="15"/>
    <row r="1198" ht="15"/>
    <row r="1200" ht="15"/>
    <row r="1201" ht="15"/>
    <row r="1202" ht="15"/>
    <row r="1203" ht="15"/>
    <row r="1205" ht="15"/>
    <row r="1206" ht="15"/>
    <row r="1207" ht="15"/>
    <row r="1208" ht="15"/>
    <row r="1209" ht="15"/>
    <row r="1210" ht="15"/>
    <row r="1211" ht="15"/>
    <row r="1214" ht="15"/>
    <row r="1216" ht="15"/>
    <row r="1217" ht="15"/>
    <row r="1218" ht="15"/>
    <row r="1219" ht="15"/>
    <row r="1220" ht="15"/>
    <row r="1221" ht="15"/>
    <row r="1222" ht="15"/>
    <row r="1223" ht="15"/>
    <row r="1226" ht="15"/>
    <row r="1227" ht="15"/>
    <row r="1229" ht="15"/>
    <row r="1231" ht="15"/>
    <row r="1232" ht="15"/>
    <row r="1233" ht="15"/>
    <row r="1234" ht="15"/>
    <row r="1235" ht="15"/>
    <row r="1239" ht="15"/>
    <row r="1240" ht="15"/>
    <row r="1242" ht="15"/>
    <row r="1243" ht="15"/>
    <row r="1246" ht="15"/>
    <row r="1247" ht="15"/>
    <row r="1251" ht="15"/>
    <row r="1258" ht="15"/>
    <row r="1260" ht="15"/>
    <row r="1261" ht="15"/>
    <row r="1262" ht="15"/>
    <row r="1269" ht="15"/>
    <row r="1270" ht="15"/>
  </sheetData>
  <dataValidations count="2">
    <dataValidation allowBlank="1" showInputMessage="1" showErrorMessage="1" sqref="E1" xr:uid="{920C6338-E771-4DAE-8C89-92A9093EA4DE}"/>
    <dataValidation type="list" allowBlank="1" showInputMessage="1" showErrorMessage="1" sqref="E2:E37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7"/>
  <sheetViews>
    <sheetView tabSelected="1" workbookViewId="0">
      <selection activeCell="K6" sqref="K6"/>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68" t="s">
        <v>39123</v>
      </c>
      <c r="B2" s="169" t="str">
        <f>IFERROR(VLOOKUP(D2,DB!A:K,11,0),"")</f>
        <v>R6</v>
      </c>
      <c r="C2" s="170">
        <v>1</v>
      </c>
      <c r="D2" s="169" t="s">
        <v>30770</v>
      </c>
      <c r="E2" s="102" t="s">
        <v>39021</v>
      </c>
      <c r="F2" s="175">
        <v>45964.139004629629</v>
      </c>
      <c r="G2" s="115">
        <f t="shared" ref="G2:G17" ca="1" si="0">IFERROR(NOW()-F2,"-")</f>
        <v>0.15652083333407063</v>
      </c>
      <c r="H2" s="171">
        <v>45964.083634259259</v>
      </c>
      <c r="I2" s="169" t="str">
        <f>IFERROR(VLOOKUP(D2,DB!A:F,6,0),"")</f>
        <v>SCECO</v>
      </c>
      <c r="J2" s="169" t="str">
        <f>IFERROR(VLOOKUP(D2,DB!A:G,7,0),"")</f>
        <v>Vandalized</v>
      </c>
      <c r="K2" s="172" t="s">
        <v>39124</v>
      </c>
      <c r="L2" s="173" t="str">
        <f>IFERROR(VLOOKUP(D2,DB!A:I,9,0),"")</f>
        <v>Latis</v>
      </c>
    </row>
    <row r="3" spans="1:16383" ht="31.5" customHeight="1">
      <c r="A3" s="168" t="s">
        <v>39125</v>
      </c>
      <c r="B3" s="169" t="str">
        <f>IFERROR(VLOOKUP(D3,DB!A:K,11,0),"")</f>
        <v>R6</v>
      </c>
      <c r="C3" s="170">
        <v>6</v>
      </c>
      <c r="D3" s="169" t="s">
        <v>36526</v>
      </c>
      <c r="E3" s="102" t="s">
        <v>39102</v>
      </c>
      <c r="F3" s="175">
        <v>45964.29315972222</v>
      </c>
      <c r="G3" s="115">
        <f t="shared" ca="1" si="0"/>
        <v>2.3657407436985523E-3</v>
      </c>
      <c r="H3" s="171">
        <v>45964.276770833334</v>
      </c>
      <c r="I3" s="169" t="str">
        <f>IFERROR(VLOOKUP(D3,DB!A:F,6,0),"")</f>
        <v>SCECO+STB</v>
      </c>
      <c r="J3" s="169" t="str">
        <f>IFERROR(VLOOKUP(D3,DB!A:G,7,0),"")</f>
        <v>Dead</v>
      </c>
      <c r="K3" s="172" t="s">
        <v>39126</v>
      </c>
      <c r="L3" s="173" t="str">
        <f>IFERROR(VLOOKUP(D3,DB!A:I,9,0),"")</f>
        <v>Latis</v>
      </c>
    </row>
    <row r="4" spans="1:16383" ht="31.5" customHeight="1">
      <c r="A4" s="168"/>
      <c r="B4" s="169" t="str">
        <f>IFERROR(VLOOKUP(D4,DB!A:K,11,0),"")</f>
        <v/>
      </c>
      <c r="C4" s="170"/>
      <c r="D4" s="102"/>
      <c r="E4" s="102"/>
      <c r="F4" s="171"/>
      <c r="G4" s="115">
        <f t="shared" ca="1" si="0"/>
        <v>45964.295525462963</v>
      </c>
      <c r="H4" s="171"/>
      <c r="I4" s="169" t="str">
        <f>IFERROR(VLOOKUP(D4,DB!A:F,6,0),"")</f>
        <v/>
      </c>
      <c r="J4" s="169" t="str">
        <f>IFERROR(VLOOKUP(D4,DB!A:G,7,0),"")</f>
        <v/>
      </c>
      <c r="K4" s="172"/>
      <c r="L4" s="173" t="str">
        <f>IFERROR(VLOOKUP(D4,DB!A:I,9,0),"")</f>
        <v/>
      </c>
    </row>
    <row r="5" spans="1:16383" ht="31.5" customHeight="1">
      <c r="A5" s="168"/>
      <c r="B5" s="169" t="str">
        <f>IFERROR(VLOOKUP(D5,DB!A:K,11,0),"")</f>
        <v/>
      </c>
      <c r="C5" s="170"/>
      <c r="D5" s="169"/>
      <c r="E5" s="102"/>
      <c r="F5" s="171"/>
      <c r="G5" s="115">
        <f t="shared" ca="1" si="0"/>
        <v>45964.295525462963</v>
      </c>
      <c r="H5" s="171"/>
      <c r="I5" s="169" t="str">
        <f>IFERROR(VLOOKUP(D5,DB!A:F,6,0),"")</f>
        <v/>
      </c>
      <c r="J5" s="169" t="str">
        <f>IFERROR(VLOOKUP(D5,DB!A:G,7,0),"")</f>
        <v/>
      </c>
      <c r="K5" s="172"/>
      <c r="L5" s="173" t="str">
        <f>IFERROR(VLOOKUP(D5,DB!A:I,9,0),"")</f>
        <v/>
      </c>
    </row>
    <row r="6" spans="1:16383" ht="31.5" customHeight="1">
      <c r="A6" s="168"/>
      <c r="B6" s="169" t="str">
        <f>IFERROR(VLOOKUP(D6,DB!A:K,11,0),"")</f>
        <v/>
      </c>
      <c r="C6" s="170"/>
      <c r="D6" s="169"/>
      <c r="E6" s="102"/>
      <c r="F6" s="171"/>
      <c r="G6" s="115">
        <f t="shared" ca="1" si="0"/>
        <v>45964.295525462963</v>
      </c>
      <c r="H6" s="171"/>
      <c r="I6" s="169" t="str">
        <f>IFERROR(VLOOKUP(D6,DB!A:F,6,0),"")</f>
        <v/>
      </c>
      <c r="J6" s="169" t="str">
        <f>IFERROR(VLOOKUP(D6,DB!A:G,7,0),"")</f>
        <v/>
      </c>
      <c r="K6" s="172"/>
      <c r="L6" s="173" t="str">
        <f>IFERROR(VLOOKUP(D6,DB!A:I,9,0),"")</f>
        <v/>
      </c>
    </row>
    <row r="7" spans="1:16383" ht="31.5" customHeight="1">
      <c r="A7" s="168"/>
      <c r="B7" s="169" t="str">
        <f>IFERROR(VLOOKUP(D7,DB!A:K,11,0),"")</f>
        <v/>
      </c>
      <c r="C7" s="170"/>
      <c r="D7" s="169"/>
      <c r="E7" s="102"/>
      <c r="F7" s="171"/>
      <c r="G7" s="115">
        <f t="shared" ca="1" si="0"/>
        <v>45964.295525462963</v>
      </c>
      <c r="H7" s="171"/>
      <c r="I7" s="169" t="str">
        <f>IFERROR(VLOOKUP(D7,DB!A:F,6,0),"")</f>
        <v/>
      </c>
      <c r="J7" s="169" t="str">
        <f>IFERROR(VLOOKUP(D7,DB!A:G,7,0),"")</f>
        <v/>
      </c>
      <c r="K7" s="172"/>
      <c r="L7" s="173" t="str">
        <f>IFERROR(VLOOKUP(D7,DB!A:I,9,0),"")</f>
        <v/>
      </c>
    </row>
    <row r="8" spans="1:16383" ht="31.5" customHeight="1">
      <c r="A8" s="168"/>
      <c r="B8" s="169" t="str">
        <f>IFERROR(VLOOKUP(D8,DB!A:K,11,0),"")</f>
        <v/>
      </c>
      <c r="C8" s="170"/>
      <c r="D8" s="169"/>
      <c r="E8" s="102"/>
      <c r="F8" s="171"/>
      <c r="G8" s="115">
        <f t="shared" ca="1" si="0"/>
        <v>45964.295525462963</v>
      </c>
      <c r="H8" s="171"/>
      <c r="I8" s="169" t="str">
        <f>IFERROR(VLOOKUP(D8,DB!A:F,6,0),"")</f>
        <v/>
      </c>
      <c r="J8" s="169" t="str">
        <f>IFERROR(VLOOKUP(D8,DB!A:G,7,0),"")</f>
        <v/>
      </c>
      <c r="K8" s="172"/>
      <c r="L8" s="173" t="str">
        <f>IFERROR(VLOOKUP(D8,DB!A:I,9,0),"")</f>
        <v/>
      </c>
    </row>
    <row r="9" spans="1:16383" ht="31.5" customHeight="1">
      <c r="A9" s="168"/>
      <c r="B9" s="169" t="str">
        <f>IFERROR(VLOOKUP(D9,DB!A:K,11,0),"")</f>
        <v/>
      </c>
      <c r="C9" s="170"/>
      <c r="D9" s="169"/>
      <c r="E9" s="102"/>
      <c r="F9" s="171"/>
      <c r="G9" s="115">
        <f t="shared" ca="1" si="0"/>
        <v>45964.295525462963</v>
      </c>
      <c r="H9" s="171"/>
      <c r="I9" s="169" t="str">
        <f>IFERROR(VLOOKUP(D9,DB!A:F,6,0),"")</f>
        <v/>
      </c>
      <c r="J9" s="169" t="str">
        <f>IFERROR(VLOOKUP(D9,DB!A:G,7,0),"")</f>
        <v/>
      </c>
      <c r="K9" s="172"/>
      <c r="L9" s="173" t="str">
        <f>IFERROR(VLOOKUP(D9,DB!A:I,9,0),"")</f>
        <v/>
      </c>
    </row>
    <row r="10" spans="1:16383" ht="31.5" customHeight="1">
      <c r="A10" s="168"/>
      <c r="B10" s="169" t="str">
        <f>IFERROR(VLOOKUP(D10,DB!A:K,11,0),"")</f>
        <v/>
      </c>
      <c r="C10" s="170"/>
      <c r="D10" s="169"/>
      <c r="E10" s="102"/>
      <c r="F10" s="171"/>
      <c r="G10" s="115">
        <f t="shared" ca="1" si="0"/>
        <v>45964.295525462963</v>
      </c>
      <c r="H10" s="171"/>
      <c r="I10" s="169" t="str">
        <f>IFERROR(VLOOKUP(D10,DB!A:F,6,0),"")</f>
        <v/>
      </c>
      <c r="J10" s="169" t="str">
        <f>IFERROR(VLOOKUP(D10,DB!A:G,7,0),"")</f>
        <v/>
      </c>
      <c r="K10" s="172"/>
      <c r="L10" s="173" t="str">
        <f>IFERROR(VLOOKUP(D10,DB!A:I,9,0),"")</f>
        <v/>
      </c>
    </row>
    <row r="11" spans="1:16383" ht="31.5" customHeight="1">
      <c r="A11" s="168"/>
      <c r="B11" s="169" t="str">
        <f>IFERROR(VLOOKUP(D11,DB!A:K,11,0),"")</f>
        <v/>
      </c>
      <c r="C11" s="170"/>
      <c r="D11" s="169"/>
      <c r="E11" s="102"/>
      <c r="F11" s="171"/>
      <c r="G11" s="115">
        <f t="shared" ca="1" si="0"/>
        <v>45964.295525462963</v>
      </c>
      <c r="H11" s="171"/>
      <c r="I11" s="169" t="str">
        <f>IFERROR(VLOOKUP(D11,DB!A:F,6,0),"")</f>
        <v/>
      </c>
      <c r="J11" s="169" t="str">
        <f>IFERROR(VLOOKUP(D11,DB!A:G,7,0),"")</f>
        <v/>
      </c>
      <c r="K11" s="172"/>
      <c r="L11" s="173" t="str">
        <f>IFERROR(VLOOKUP(D11,DB!A:I,9,0),"")</f>
        <v/>
      </c>
    </row>
    <row r="12" spans="1:16383" ht="31.5" customHeight="1">
      <c r="A12" s="168"/>
      <c r="B12" s="169" t="str">
        <f>IFERROR(VLOOKUP(D12,DB!A:K,11,0),"")</f>
        <v/>
      </c>
      <c r="C12" s="170"/>
      <c r="D12" s="169"/>
      <c r="E12" s="102"/>
      <c r="F12" s="171"/>
      <c r="G12" s="115">
        <f t="shared" ca="1" si="0"/>
        <v>45964.295525462963</v>
      </c>
      <c r="H12" s="171"/>
      <c r="I12" s="169" t="str">
        <f>IFERROR(VLOOKUP(D12,DB!A:F,6,0),"")</f>
        <v/>
      </c>
      <c r="J12" s="169" t="str">
        <f>IFERROR(VLOOKUP(D12,DB!A:G,7,0),"")</f>
        <v/>
      </c>
      <c r="K12" s="172"/>
      <c r="L12" s="173" t="str">
        <f>IFERROR(VLOOKUP(D12,DB!A:I,9,0),"")</f>
        <v/>
      </c>
    </row>
    <row r="13" spans="1:16383" ht="31.5" customHeight="1">
      <c r="A13" s="168"/>
      <c r="B13" s="169" t="str">
        <f>IFERROR(VLOOKUP(D13,DB!A:K,11,0),"")</f>
        <v/>
      </c>
      <c r="C13" s="170"/>
      <c r="D13" s="169"/>
      <c r="E13" s="102"/>
      <c r="F13" s="171"/>
      <c r="G13" s="115">
        <f t="shared" ca="1" si="0"/>
        <v>45964.295525462963</v>
      </c>
      <c r="H13" s="171"/>
      <c r="I13" s="169" t="str">
        <f>IFERROR(VLOOKUP(D13,DB!A:F,6,0),"")</f>
        <v/>
      </c>
      <c r="J13" s="169" t="str">
        <f>IFERROR(VLOOKUP(D13,DB!A:G,7,0),"")</f>
        <v/>
      </c>
      <c r="K13" s="172"/>
      <c r="L13" s="173" t="str">
        <f>IFERROR(VLOOKUP(D13,DB!A:I,9,0),"")</f>
        <v/>
      </c>
    </row>
    <row r="14" spans="1:16383" ht="31.5" customHeight="1">
      <c r="A14" s="168"/>
      <c r="B14" s="169" t="str">
        <f>IFERROR(VLOOKUP(D14,DB!A:K,11,0),"")</f>
        <v/>
      </c>
      <c r="C14" s="170"/>
      <c r="D14" s="169"/>
      <c r="E14" s="102"/>
      <c r="F14" s="171"/>
      <c r="G14" s="115">
        <f t="shared" ca="1" si="0"/>
        <v>45964.295525462963</v>
      </c>
      <c r="H14" s="171"/>
      <c r="I14" s="169" t="str">
        <f>IFERROR(VLOOKUP(D14,DB!A:F,6,0),"")</f>
        <v/>
      </c>
      <c r="J14" s="169" t="str">
        <f>IFERROR(VLOOKUP(D14,DB!A:G,7,0),"")</f>
        <v/>
      </c>
      <c r="K14" s="172"/>
      <c r="L14" s="173" t="str">
        <f>IFERROR(VLOOKUP(D14,DB!A:I,9,0),"")</f>
        <v/>
      </c>
    </row>
    <row r="15" spans="1:16383" ht="31.5" customHeight="1">
      <c r="A15" s="168"/>
      <c r="B15" s="169" t="str">
        <f>IFERROR(VLOOKUP(D15,DB!A:K,11,0),"")</f>
        <v/>
      </c>
      <c r="C15" s="170"/>
      <c r="D15" s="169"/>
      <c r="E15" s="102"/>
      <c r="F15" s="171"/>
      <c r="G15" s="115">
        <f t="shared" ca="1" si="0"/>
        <v>45964.295525462963</v>
      </c>
      <c r="H15" s="171"/>
      <c r="I15" s="169" t="str">
        <f>IFERROR(VLOOKUP(D15,DB!A:F,6,0),"")</f>
        <v/>
      </c>
      <c r="J15" s="169" t="str">
        <f>IFERROR(VLOOKUP(D15,DB!A:G,7,0),"")</f>
        <v/>
      </c>
      <c r="K15" s="172"/>
      <c r="L15" s="173" t="str">
        <f>IFERROR(VLOOKUP(D15,DB!A:I,9,0),"")</f>
        <v/>
      </c>
    </row>
    <row r="16" spans="1:16383" ht="31.5" customHeight="1">
      <c r="A16" s="168"/>
      <c r="B16" s="169" t="str">
        <f>IFERROR(VLOOKUP(D16,DB!A:K,11,0),"")</f>
        <v/>
      </c>
      <c r="C16" s="170"/>
      <c r="D16" s="169"/>
      <c r="E16" s="102"/>
      <c r="F16" s="171"/>
      <c r="G16" s="115">
        <f t="shared" ca="1" si="0"/>
        <v>45964.295525462963</v>
      </c>
      <c r="H16" s="171"/>
      <c r="I16" s="169" t="str">
        <f>IFERROR(VLOOKUP(D16,DB!A:F,6,0),"")</f>
        <v/>
      </c>
      <c r="J16" s="169" t="str">
        <f>IFERROR(VLOOKUP(D16,DB!A:G,7,0),"")</f>
        <v/>
      </c>
      <c r="K16" s="172"/>
      <c r="L16" s="173" t="str">
        <f>IFERROR(VLOOKUP(D16,DB!A:I,9,0),"")</f>
        <v/>
      </c>
    </row>
    <row r="17" spans="1:12" ht="31.5" customHeight="1">
      <c r="A17" s="168"/>
      <c r="B17" s="169" t="str">
        <f>IFERROR(VLOOKUP(D17,DB!A:K,11,0),"")</f>
        <v/>
      </c>
      <c r="C17" s="170"/>
      <c r="D17" s="169"/>
      <c r="E17" s="102"/>
      <c r="F17" s="171"/>
      <c r="G17" s="115">
        <f t="shared" ca="1" si="0"/>
        <v>45964.295525462963</v>
      </c>
      <c r="H17" s="171"/>
      <c r="I17" s="169" t="str">
        <f>IFERROR(VLOOKUP(D17,DB!A:F,6,0),"")</f>
        <v/>
      </c>
      <c r="J17" s="169" t="str">
        <f>IFERROR(VLOOKUP(D17,DB!A:G,7,0),"")</f>
        <v/>
      </c>
      <c r="K17" s="172"/>
      <c r="L17" s="173" t="str">
        <f>IFERROR(VLOOKUP(D17,DB!A:I,9,0),"")</f>
        <v/>
      </c>
    </row>
    <row r="18" spans="1:12" ht="31.5" customHeight="1">
      <c r="A18" s="103"/>
      <c r="B18" s="102" t="str">
        <f>IFERROR(VLOOKUP(D18,DB!A:K,11,0),"")</f>
        <v/>
      </c>
      <c r="C18" s="104"/>
      <c r="D18" s="102"/>
      <c r="E18" s="105"/>
      <c r="F18" s="106"/>
      <c r="G18" s="76">
        <f ca="1">IFERROR(NOW()-F18,"-")</f>
        <v>45964.295525462963</v>
      </c>
      <c r="H18" s="106"/>
      <c r="I18" s="102" t="str">
        <f>IFERROR(VLOOKUP(D18,DB!A:F,6,0),"")</f>
        <v/>
      </c>
      <c r="J18" s="101" t="str">
        <f>IFERROR(VLOOKUP(D18,DB!A:G,7,0),"")</f>
        <v/>
      </c>
      <c r="K18" s="107"/>
      <c r="L18" s="108" t="str">
        <f>IFERROR(VLOOKUP(D18,DB!A:I,9,0),"")</f>
        <v/>
      </c>
    </row>
    <row r="19" spans="1:12" ht="31.5" customHeight="1">
      <c r="A19" s="103"/>
      <c r="B19" s="102" t="str">
        <f>IFERROR(VLOOKUP(D19,DB!A:K,11,0),"")</f>
        <v/>
      </c>
      <c r="C19" s="104"/>
      <c r="D19" s="102"/>
      <c r="E19" s="105"/>
      <c r="F19" s="106"/>
      <c r="G19" s="76">
        <f ca="1">IFERROR(NOW()-F19,"-")</f>
        <v>45964.295525462963</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45964.295525462963</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45964.295525462963</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45964.295525462963</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45964.295525462963</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45964.295525462963</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45964.295525462963</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45964.295525462963</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45964.295525462963</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45964.295525462963</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45964.295525462963</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45964.295525462963</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45964.295525462963</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45964.295525462963</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45964.295525462963</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45964.295525462963</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45964.295525462963</v>
      </c>
      <c r="H35" s="106"/>
      <c r="I35" s="102" t="str">
        <f>IFERROR(VLOOKUP(D35,DB!A:F,6,0),"")</f>
        <v/>
      </c>
      <c r="J35" s="101" t="str">
        <f>IFERROR(VLOOKUP(D35,DB!A:G,7,0),"")</f>
        <v/>
      </c>
      <c r="K35" s="107"/>
      <c r="L35" s="108" t="str">
        <f>IFERROR(VLOOKUP(D35,DB!A:I,9,0),"")</f>
        <v/>
      </c>
    </row>
    <row r="36" spans="1:12" ht="31.5" customHeight="1">
      <c r="A36" s="103"/>
      <c r="B36" s="102" t="str">
        <f>IFERROR(VLOOKUP(D36,DB!A:K,11,0),"")</f>
        <v/>
      </c>
      <c r="C36" s="104"/>
      <c r="D36" s="102"/>
      <c r="E36" s="105"/>
      <c r="F36" s="106"/>
      <c r="G36" s="76">
        <f ca="1">IFERROR(NOW()-F36,"-")</f>
        <v>45964.295525462963</v>
      </c>
      <c r="H36" s="106"/>
      <c r="I36" s="102" t="str">
        <f>IFERROR(VLOOKUP(D36,DB!A:F,6,0),"")</f>
        <v/>
      </c>
      <c r="J36" s="101" t="str">
        <f>IFERROR(VLOOKUP(D36,DB!A:G,7,0),"")</f>
        <v/>
      </c>
      <c r="K36" s="107"/>
      <c r="L36" s="108" t="str">
        <f>IFERROR(VLOOKUP(D36,DB!A:I,9,0),"")</f>
        <v/>
      </c>
    </row>
    <row r="37" spans="1:12" ht="31.5" customHeight="1">
      <c r="A37" s="103"/>
      <c r="B37" s="102" t="str">
        <f>IFERROR(VLOOKUP(D37,DB!A:K,11,0),"")</f>
        <v/>
      </c>
      <c r="C37" s="104"/>
      <c r="D37" s="102"/>
      <c r="E37" s="105"/>
      <c r="F37" s="106"/>
      <c r="G37" s="76">
        <f ca="1">IFERROR(NOW()-F37,"-")</f>
        <v>45964.295525462963</v>
      </c>
      <c r="H37" s="106"/>
      <c r="I37" s="102" t="str">
        <f>IFERROR(VLOOKUP(D37,DB!A:F,6,0),"")</f>
        <v/>
      </c>
      <c r="J37" s="101" t="str">
        <f>IFERROR(VLOOKUP(D37,DB!A:G,7,0),"")</f>
        <v/>
      </c>
      <c r="K37" s="107"/>
      <c r="L37" s="108" t="str">
        <f>IFERROR(VLOOKUP(D37,DB!A:I,9,0),"")</f>
        <v/>
      </c>
    </row>
  </sheetData>
  <dataValidations count="2">
    <dataValidation allowBlank="1" showInputMessage="1" showErrorMessage="1" sqref="E1" xr:uid="{380493DB-286A-4683-AF55-C78F04945A49}"/>
    <dataValidation type="list" allowBlank="1" showInputMessage="1" showErrorMessage="1" sqref="E2:E3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2025-11-03T04:07:39Z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