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607" documentId="120_S{2AC9BD13-BADA-5192-A53E-5A8FF88502F6}" xr6:coauthVersionLast="47" xr6:coauthVersionMax="47" xr10:uidLastSave="{D74CEB12-CD3C-4E2A-97AB-33061E1A7F62}"/>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G2" i="5"/>
  <c r="I3" i="5"/>
  <c r="B6" i="5"/>
  <c r="I6"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<sst xmlns="http://schemas.openxmlformats.org/spreadsheetml/2006/main" count="180285" uniqueCount="39125">
  <si>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</si>
  <si>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</si>
  <si>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</si>
  <si>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</si>
  <si>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</si>
  <si>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</si>
  <si>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</si>
  <si>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</si>
  <si>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</si>
  <si>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</si>
  <si>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</si>
  <si>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</si>
  <si>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</si>
  <si>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</si>
  <si>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</si>
  <si>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</si>
  <si>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</si>
  <si>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</si>
  <si>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</si>
  <si>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</si>
  <si>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</si>
  <si>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</si>
  <si>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</si>
  <si>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</si>
  <si>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</si>
  <si>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</si>
  <si>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</si>
  <si>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</si>
  <si>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</si>
  <si>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</si>
  <si>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</si>
  <si>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</si>
  <si>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</si>
  <si>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</si>
  <si>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</si>
  <si>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</si>
  <si>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</si>
  <si>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</si>
  <si>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</si>
  <si>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</si>
  <si>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</si>
  <si>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</si>
  <si>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</si>
  <si>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</si>
  <si>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</si>
  <si>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</si>
  <si>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</si>
  <si>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</si>
  <si>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</si>
  <si>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</si>
  <si>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</si>
  <si>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</si>
  <si>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</si>
  <si>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</si>
  <si>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</si>
  <si>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</si>
  <si>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</si>
  <si>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</si>
  <si>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</si>
  <si>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</si>
  <si>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</si>
  <si>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</si>
  <si>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</si>
  <si>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</si>
  <si>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</si>
  <si>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</si>
  <si>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</si>
  <si>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</si>
  <si>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</si>
  <si>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</si>
  <si>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</si>
  <si>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</si>
  <si>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</si>
  <si>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</si>
  <si>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</si>
  <si>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</si>
  <si>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</si>
  <si>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</si>
  <si>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</si>
  <si>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</si>
  <si>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</si>
  <si>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</si>
  <si>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</si>
  <si>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</si>
  <si>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</si>
  <si>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</si>
  <si>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</si>
  <si>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</si>
  <si>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</si>
  <si>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</si>
  <si>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</si>
  <si>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</si>
  <si>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</si>
  <si>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</si>
  <si>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</si>
  <si>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</si>
  <si>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</si>
  <si>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</si>
  <si>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</si>
  <si>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</si>
  <si>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</si>
  <si>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</si>
  <si>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</si>
  <si>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</si>
  <si>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</si>
  <si>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</si>
  <si>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</si>
  <si>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</si>
  <si>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</si>
  <si>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</si>
  <si>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</si>
  <si>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</si>
  <si>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</si>
  <si>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</si>
  <si>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</si>
  <si>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</si>
  <si>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</si>
  <si>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</si>
  <si>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</si>
  <si>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</si>
  <si>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</si>
  <si>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</si>
  <si>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</si>
  <si>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</si>
  <si>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</si>
  <si>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</si>
  <si>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</si>
  <si>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</si>
  <si>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</si>
  <si>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</si>
  <si>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</si>
  <si>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</si>
  <si>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</si>
  <si>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</si>
  <si>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</si>
  <si>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</si>
  <si>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</si>
  <si>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</si>
  <si>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</si>
  <si>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</si>
  <si>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</si>
  <si>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</si>
  <si>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</si>
  <si>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</si>
  <si>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</si>
  <si>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</si>
  <si>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</si>
  <si>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</si>
  <si>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</si>
  <si>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</si>
  <si>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</si>
  <si>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</si>
  <si>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</si>
  <si>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</si>
  <si>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</si>
  <si>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</si>
  <si>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</si>
  <si>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</si>
  <si>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</si>
  <si>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</si>
  <si>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</si>
  <si>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</si>
  <si>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</si>
  <si>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</si>
  <si>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</si>
  <si>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</si>
  <si>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</si>
  <si>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</si>
  <si>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</si>
  <si>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</si>
  <si>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</si>
  <si>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</si>
  <si>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</si>
  <si>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</si>
  <si>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</si>
  <si>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</si>
  <si>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</si>
  <si>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</si>
  <si>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</si>
  <si>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</si>
  <si>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</si>
  <si>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</si>
  <si>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</si>
  <si>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</si>
  <si>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</si>
  <si>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</si>
  <si>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</si>
  <si>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</si>
  <si>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</si>
  <si>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</si>
  <si>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</si>
  <si>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</si>
  <si>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</si>
  <si>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</si>
  <si>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</si>
  <si>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</si>
  <si>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</si>
  <si>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</si>
  <si>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</si>
  <si>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</si>
  <si>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</si>
  <si>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</si>
  <si>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</si>
  <si>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</si>
  <si>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</si>
  <si>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</si>
  <si>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</si>
  <si>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</si>
  <si>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</si>
  <si>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</si>
  <si>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</si>
  <si>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</si>
  <si>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</si>
  <si>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</si>
  <si>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</si>
  <si>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</si>
  <si>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</si>
  <si>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</si>
  <si>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</si>
  <si>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</si>
  <si>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</si>
  <si>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</si>
  <si>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</si>
  <si>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</si>
  <si>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</si>
  <si>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</si>
  <si>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</si>
  <si>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</si>
  <si>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</si>
  <si>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</si>
  <si>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</si>
  <si>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</si>
  <si>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</si>
  <si>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</si>
  <si>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</si>
  <si>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</si>
  <si>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</si>
  <si>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</si>
  <si>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</si>
  <si>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</si>
  <si>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</si>
  <si>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</si>
  <si>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</si>
  <si>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</si>
  <si>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</si>
  <si>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</si>
  <si>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</si>
  <si>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</si>
  <si>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</si>
  <si>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</si>
  <si>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</si>
  <si>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</si>
  <si>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</si>
  <si>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</si>
  <si>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</si>
  <si>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</si>
  <si>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</si>
  <si>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</si>
  <si>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</si>
  <si>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</si>
  <si>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</si>
  <si>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</si>
  <si>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</si>
  <si>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</si>
  <si>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</si>
  <si>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</si>
  <si>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</si>
  <si>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</si>
  <si>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</si>
  <si>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</si>
  <si>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</si>
  <si>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</si>
  <si>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</si>
  <si>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</si>
  <si>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</si>
  <si>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</si>
  <si>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</si>
  <si>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</si>
  <si>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</si>
  <si>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</si>
  <si>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</si>
  <si>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</si>
  <si>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</si>
  <si>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</si>
  <si>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</si>
  <si>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</si>
  <si>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</si>
  <si>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</si>
  <si>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</si>
  <si>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</si>
  <si>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</si>
  <si>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</si>
  <si>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</si>
  <si>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</si>
  <si>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</si>
  <si>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</si>
  <si>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</si>
  <si>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</si>
  <si>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</si>
  <si>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</si>
  <si>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</si>
  <si>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</si>
  <si>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</si>
  <si>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</si>
  <si>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</si>
  <si>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</si>
  <si>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</si>
  <si>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</si>
  <si>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</si>
  <si>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</si>
  <si>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</si>
  <si>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</si>
  <si>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</si>
  <si>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</si>
  <si>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</si>
  <si>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</si>
  <si>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</si>
  <si>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</si>
  <si>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</si>
  <si>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</si>
  <si>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</si>
  <si>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</si>
  <si>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</si>
  <si>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</si>
  <si>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</si>
  <si>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</si>
  <si>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</si>
  <si>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</si>
  <si>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</si>
  <si>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</si>
  <si>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</si>
  <si>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</si>
  <si>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</si>
  <si>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</si>
  <si>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</si>
  <si>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</si>
  <si>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</si>
  <si>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</si>
  <si>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</si>
  <si>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</si>
  <si>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</si>
  <si>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</si>
  <si>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</si>
  <si>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</si>
  <si>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</si>
  <si>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</si>
  <si>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</si>
  <si>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</si>
  <si>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</si>
  <si>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</si>
  <si>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</si>
  <si>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</si>
  <si>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</si>
  <si>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</si>
  <si>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</si>
  <si>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</si>
  <si>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</si>
  <si>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</si>
  <si>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</si>
  <si>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</si>
  <si>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</si>
  <si>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</si>
  <si>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</si>
  <si>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</si>
  <si>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</si>
  <si>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</si>
  <si>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</si>
  <si>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</si>
  <si>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</si>
  <si>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</si>
  <si>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</si>
  <si>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</si>
  <si>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</si>
  <si>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</si>
  <si>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</si>
  <si>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</si>
  <si>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</si>
  <si>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</si>
  <si>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</si>
  <si>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</si>
  <si>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</si>
  <si>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</si>
  <si>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</si>
  <si>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</si>
  <si>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</si>
  <si>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</si>
  <si>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</si>
  <si>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</si>
  <si>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</si>
  <si>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</si>
  <si>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</si>
  <si>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</si>
  <si>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</si>
  <si>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</si>
  <si>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</si>
  <si>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</si>
  <si>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</si>
  <si>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</si>
  <si>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</si>
  <si>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</si>
  <si>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</si>
  <si>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</si>
  <si>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</si>
  <si>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</si>
  <si>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</si>
  <si>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</si>
  <si>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</si>
  <si>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</si>
  <si>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</si>
  <si>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</si>
  <si>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</si>
  <si>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</si>
  <si>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</si>
  <si>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</si>
  <si>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</si>
  <si>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</si>
  <si>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</si>
  <si>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</si>
  <si>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</si>
  <si>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</si>
  <si>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</si>
  <si>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</si>
  <si>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</si>
  <si>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</si>
  <si>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</si>
  <si>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</si>
  <si>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</si>
  <si>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</si>
  <si>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</si>
  <si>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</si>
  <si>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</si>
  <si>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</si>
  <si>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</si>
  <si>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</si>
  <si>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</si>
  <si>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</si>
  <si>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</si>
  <si>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</si>
  <si>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</si>
  <si>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</si>
  <si>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</si>
  <si>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</si>
  <si>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</si>
  <si>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</si>
  <si>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</si>
  <si>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</si>
  <si>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</si>
  <si>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</si>
  <si>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</si>
  <si>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</si>
  <si>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</si>
  <si>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</si>
  <si>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</si>
  <si>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</si>
  <si>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</si>
  <si>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</si>
  <si>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</si>
  <si>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</si>
  <si>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</si>
  <si>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</si>
  <si>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</si>
  <si>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</si>
  <si>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</si>
  <si>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</si>
  <si>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</si>
  <si>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</si>
  <si>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</si>
  <si>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</si>
  <si>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</si>
  <si>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</si>
  <si>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</si>
  <si>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</si>
  <si>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</si>
  <si>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</si>
  <si>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</si>
  <si>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</si>
  <si>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</si>
  <si>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</si>
  <si>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</si>
  <si>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</si>
  <si>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</si>
  <si>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</si>
  <si>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</si>
  <si>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</si>
  <si>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</si>
  <si>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</si>
  <si>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</si>
  <si>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</si>
  <si>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</si>
  <si>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</si>
  <si>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</si>
  <si>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</si>
  <si>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</si>
  <si>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</si>
  <si>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</si>
  <si>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</si>
  <si>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</si>
  <si>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</si>
  <si>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</si>
  <si>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</si>
  <si>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</si>
  <si>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</si>
  <si>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</si>
  <si>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</si>
  <si>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</si>
  <si>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</si>
  <si>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</si>
  <si>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</si>
  <si>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</si>
  <si>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</si>
  <si>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</si>
  <si>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</si>
  <si>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</si>
  <si>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</si>
  <si>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</si>
  <si>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</si>
  <si>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</si>
  <si>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</si>
  <si>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</si>
  <si>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</si>
  <si>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</si>
  <si>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</si>
  <si>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</si>
  <si>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</si>
  <si>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</si>
  <si>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</si>
  <si>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</si>
  <si>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</si>
  <si>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</si>
  <si>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</si>
  <si>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</si>
  <si>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</si>
  <si>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</si>
  <si>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</si>
  <si>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</si>
  <si>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</si>
  <si>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</si>
  <si>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</si>
  <si>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</si>
  <si>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</si>
  <si>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</si>
  <si>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</si>
  <si>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</si>
  <si>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</si>
  <si>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</si>
  <si>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</si>
  <si>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</si>
  <si>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</si>
  <si>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</si>
  <si>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</si>
  <si>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</si>
  <si>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</si>
  <si>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</si>
  <si>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</si>
  <si>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</si>
  <si>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</si>
  <si>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</si>
  <si>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</si>
  <si>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</si>
  <si>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</si>
  <si>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</si>
  <si>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</si>
  <si>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</si>
  <si>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</si>
  <si>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</si>
  <si>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</si>
  <si>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</si>
  <si>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</si>
  <si>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</si>
  <si>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</si>
  <si>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</si>
  <si>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</si>
  <si>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</si>
  <si>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</si>
  <si>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</si>
  <si>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</si>
  <si>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</si>
  <si>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</si>
  <si>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</si>
  <si>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</si>
  <si>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</si>
  <si>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</si>
  <si>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</si>
  <si>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</si>
  <si>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</si>
  <si>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</si>
  <si>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</si>
  <si>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</si>
  <si>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</si>
  <si>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</si>
  <si>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</si>
  <si>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</si>
  <si>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</si>
  <si>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</si>
  <si>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</si>
  <si>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</si>
  <si>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</si>
  <si>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</si>
  <si>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</si>
  <si>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</si>
  <si>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</si>
  <si>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</si>
  <si>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</si>
  <si>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</si>
  <si>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</si>
  <si>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</si>
  <si>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</si>
  <si>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</si>
  <si>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</si>
  <si>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</si>
  <si>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</si>
  <si>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</si>
  <si>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</si>
  <si>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</si>
  <si>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</si>
  <si>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</si>
  <si>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</si>
  <si>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</si>
  <si>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</si>
  <si>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</si>
  <si>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</si>
  <si>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</si>
  <si>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</si>
  <si>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</si>
  <si>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</si>
  <si>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</si>
  <si>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</si>
  <si>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</si>
  <si>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</si>
  <si>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</si>
  <si>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</si>
  <si>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</si>
  <si>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</si>
  <si>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</si>
  <si>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</si>
  <si>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</si>
  <si>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</si>
  <si>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</si>
  <si>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</si>
  <si>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</si>
  <si>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</si>
  <si>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</si>
  <si>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</si>
  <si>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</si>
  <si>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</si>
  <si>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</si>
  <si>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</si>
  <si>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</si>
  <si>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</si>
  <si>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</si>
  <si>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</si>
  <si>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</si>
  <si>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</si>
  <si>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</si>
  <si>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</si>
  <si>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</si>
  <si>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</si>
  <si>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</si>
  <si>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</si>
  <si>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</si>
  <si>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</si>
  <si>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</si>
  <si>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</si>
  <si>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</si>
  <si>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</si>
  <si>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</si>
  <si>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</si>
  <si>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</si>
  <si>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</si>
  <si>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</si>
  <si>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</si>
  <si>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</si>
  <si>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</si>
  <si>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</si>
  <si>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</si>
  <si>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</si>
  <si>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</si>
  <si>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</si>
  <si>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</si>
  <si>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</si>
  <si>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</si>
  <si>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</si>
  <si>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</si>
  <si>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</si>
  <si>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</si>
  <si>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</si>
  <si>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</si>
  <si>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</si>
  <si>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</si>
  <si>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</si>
  <si>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</si>
  <si>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</si>
  <si>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</si>
  <si>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</si>
  <si>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</si>
  <si>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</si>
  <si>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</si>
  <si>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</si>
  <si>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</si>
  <si>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</si>
  <si>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</si>
  <si>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</si>
  <si>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</si>
  <si>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</si>
  <si>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</si>
  <si>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</si>
  <si>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</si>
  <si>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</si>
  <si>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</si>
  <si>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</si>
  <si>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</si>
  <si>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</si>
  <si>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</si>
  <si>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</si>
  <si>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</si>
  <si>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</si>
  <si>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</si>
  <si>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</si>
  <si>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</si>
  <si>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</si>
  <si>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</si>
  <si>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</si>
  <si>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</si>
  <si>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</si>
  <si>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</si>
  <si>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</si>
  <si>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</si>
  <si>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</si>
  <si>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</si>
  <si>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</si>
  <si>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</si>
  <si>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</si>
  <si>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</si>
  <si>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</si>
  <si>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</si>
  <si>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</si>
  <si>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</si>
  <si>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</si>
  <si>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</si>
  <si>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</si>
  <si>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</si>
  <si>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</si>
  <si>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</si>
  <si>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</si>
  <si>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</si>
  <si>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</si>
  <si>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</si>
  <si>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</si>
  <si>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</si>
  <si>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</si>
  <si>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</si>
  <si>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</si>
  <si>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</si>
  <si>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</si>
  <si>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</si>
  <si>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</si>
  <si>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</si>
  <si>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</si>
  <si>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</si>
  <si>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</si>
  <si>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</si>
  <si>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</si>
  <si>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</si>
  <si>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</si>
  <si>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</si>
  <si>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</si>
  <si>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</si>
  <si>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</si>
  <si>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</si>
  <si>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</si>
  <si>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</si>
  <si>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</si>
  <si>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</si>
  <si>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</si>
  <si>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</si>
  <si>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</si>
  <si>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</si>
  <si>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</si>
  <si>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</si>
  <si>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</si>
  <si>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</si>
  <si>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</si>
  <si>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</si>
  <si>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</si>
  <si>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</si>
  <si>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</si>
  <si>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</si>
  <si>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</si>
  <si>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</si>
  <si>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</si>
  <si>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</si>
  <si>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</si>
  <si>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</si>
  <si>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</si>
  <si>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</si>
  <si>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</si>
  <si>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</si>
  <si>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</si>
  <si>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</si>
  <si>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</si>
  <si>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</si>
  <si>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</si>
  <si>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</si>
  <si>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</si>
  <si>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</si>
  <si>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</si>
  <si>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</si>
  <si>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</si>
  <si>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</si>
  <si>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</si>
  <si>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</si>
  <si>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</si>
  <si>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</si>
  <si>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</si>
  <si>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</si>
  <si>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</si>
  <si>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</si>
  <si>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</si>
  <si>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</si>
  <si>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</si>
  <si>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</si>
  <si>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</si>
  <si>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</si>
  <si>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</si>
  <si>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</si>
  <si>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</si>
  <si>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</si>
  <si>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</si>
  <si>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</si>
  <si>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</si>
  <si>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</si>
  <si>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</si>
  <si>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</si>
  <si>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</si>
  <si>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</si>
  <si>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</si>
  <si>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</si>
  <si>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</si>
  <si>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</si>
  <si>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</si>
  <si>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</si>
  <si>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</si>
  <si>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</si>
  <si>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</si>
  <si>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</si>
  <si>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</si>
  <si>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</si>
  <si>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</si>
  <si>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</si>
  <si>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</si>
  <si>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</si>
  <si>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</si>
  <si>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</si>
  <si>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</si>
  <si>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</si>
  <si>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</si>
  <si>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</si>
  <si>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</si>
  <si>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</si>
  <si>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</si>
  <si>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</si>
  <si>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</si>
  <si>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</si>
  <si>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</si>
  <si>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</si>
  <si>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</si>
  <si>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</si>
  <si>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</si>
  <si>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</si>
  <si>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</si>
  <si>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</si>
  <si>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</si>
  <si>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</si>
  <si>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</si>
  <si>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</si>
  <si>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</si>
  <si>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</si>
  <si>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</si>
  <si>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</si>
  <si>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</si>
  <si>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</si>
  <si>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</si>
  <si>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</si>
  <si>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</si>
  <si>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</si>
  <si>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</si>
  <si>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</si>
  <si>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</si>
  <si>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</si>
  <si>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</si>
  <si>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</si>
  <si>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</si>
  <si>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</si>
  <si>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</si>
  <si>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</si>
  <si>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</si>
  <si>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</si>
  <si>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</si>
  <si>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</si>
  <si>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</si>
  <si>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</si>
  <si>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</si>
  <si>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</si>
  <si>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</si>
  <si>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</si>
  <si>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</si>
  <si>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</si>
  <si>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</si>
  <si>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</si>
  <si>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</si>
  <si>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</si>
  <si>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</si>
  <si>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</si>
  <si>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</si>
  <si>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</si>
  <si>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</si>
  <si>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</si>
  <si>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</si>
  <si>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</si>
  <si>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</si>
  <si>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</si>
  <si>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</si>
  <si>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</si>
  <si>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</si>
  <si>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</si>
  <si>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</si>
  <si>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</si>
  <si>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</si>
  <si>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</si>
  <si>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</si>
  <si>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</si>
  <si>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</si>
  <si>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</si>
  <si>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</si>
  <si>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</si>
  <si>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</si>
  <si>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</si>
  <si>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</si>
  <si>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</si>
  <si>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</si>
  <si>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</si>
  <si>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</si>
  <si>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</si>
  <si>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</si>
  <si>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</si>
  <si>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</si>
  <si>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</si>
  <si>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</si>
  <si>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</si>
  <si>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</si>
  <si>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</si>
  <si>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</si>
  <si>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</si>
  <si>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</si>
  <si>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</si>
  <si>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</si>
  <si>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</si>
  <si>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</si>
  <si>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</si>
  <si>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</si>
  <si>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</si>
  <si>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</si>
  <si>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</si>
  <si>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</si>
  <si>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</si>
  <si>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</si>
  <si>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</si>
  <si>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</si>
  <si>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</si>
  <si>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</si>
  <si>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</si>
  <si>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</si>
  <si>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</si>
  <si>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</si>
  <si>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</si>
  <si>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</si>
  <si>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</si>
  <si>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</si>
  <si>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</si>
  <si>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</si>
  <si>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</si>
  <si>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</si>
  <si>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</si>
  <si>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</si>
  <si>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</si>
  <si>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</si>
  <si>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</si>
  <si>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</si>
  <si>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</si>
  <si>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</si>
  <si>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</si>
  <si>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</si>
  <si>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</si>
  <si>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</si>
  <si>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</si>
  <si>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</si>
  <si>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</si>
  <si>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</si>
  <si>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</si>
  <si>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</si>
  <si>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</si>
  <si>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</si>
  <si>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</si>
  <si>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</si>
  <si>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</si>
  <si>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</si>
  <si>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</si>
  <si>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</si>
  <si>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</si>
  <si>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</si>
  <si>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</si>
  <si>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</si>
  <si>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</si>
  <si>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</si>
  <si>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</si>
  <si>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</si>
  <si>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</si>
  <si>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</si>
  <si>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</si>
  <si>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</si>
  <si>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</si>
  <si>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</si>
  <si>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</si>
  <si>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</si>
  <si>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</si>
  <si>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</si>
  <si>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</si>
  <si>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</si>
  <si>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</si>
  <si>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</si>
  <si>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</si>
  <si>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</si>
  <si>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</si>
  <si>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</si>
  <si>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</si>
  <si>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</si>
  <si>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</si>
  <si>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</si>
  <si>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</si>
  <si>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</si>
  <si>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</si>
  <si>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</si>
  <si>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</si>
  <si>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</si>
  <si>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</si>
  <si>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</si>
  <si>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</si>
  <si>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</si>
  <si>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</si>
  <si>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</si>
  <si>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</si>
  <si>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</si>
  <si>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</si>
  <si>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</si>
  <si>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</si>
  <si>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</si>
  <si>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</si>
  <si>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</si>
  <si>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</si>
  <si>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</si>
  <si>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</si>
  <si>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</si>
  <si>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</si>
  <si>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</si>
  <si>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</si>
  <si>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</si>
  <si>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</si>
  <si>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</si>
  <si>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</si>
  <si>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</si>
  <si>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</si>
  <si>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</si>
  <si>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</si>
  <si>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</si>
  <si>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</si>
  <si>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</si>
  <si>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</si>
  <si>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</si>
  <si>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</si>
  <si>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</si>
  <si>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</si>
  <si>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</si>
  <si>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</si>
  <si>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</si>
  <si>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</si>
  <si>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</si>
  <si>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</si>
  <si>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</si>
  <si>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</si>
  <si>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</si>
  <si>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</si>
  <si>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</si>
  <si>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</si>
  <si>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</si>
  <si>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</si>
  <si>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</si>
  <si>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</si>
  <si>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</si>
  <si>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</si>
  <si>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</si>
  <si>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</si>
  <si>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</si>
  <si>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</si>
  <si>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</si>
  <si>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</si>
  <si>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</si>
  <si>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</si>
  <si>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</si>
  <si>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</si>
  <si>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</si>
  <si>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</si>
  <si>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</si>
  <si>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</si>
  <si>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</si>
  <si>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</si>
  <si>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</si>
  <si>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</si>
  <si>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</si>
  <si>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</si>
  <si>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</si>
  <si>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</si>
  <si>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</si>
  <si>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</si>
  <si>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</si>
  <si>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</si>
  <si>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</si>
  <si>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</si>
  <si>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</si>
  <si>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</si>
  <si>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</si>
  <si>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</si>
  <si>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</si>
  <si>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</si>
  <si>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</si>
  <si>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</si>
  <si>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</si>
  <si>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</si>
  <si>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</si>
  <si>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</si>
  <si>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</si>
  <si>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</si>
  <si>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</si>
  <si>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</si>
  <si>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</si>
  <si>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</si>
  <si>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</si>
  <si>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</si>
  <si>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</si>
  <si>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</si>
  <si>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</si>
  <si>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</si>
  <si>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</si>
  <si>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</si>
  <si>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</si>
  <si>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</si>
  <si>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</si>
  <si>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</si>
  <si>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</si>
  <si>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</si>
  <si>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</si>
  <si>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</si>
  <si>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</si>
  <si>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</si>
  <si>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</si>
  <si>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</si>
  <si>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</si>
  <si>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</si>
  <si>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</si>
  <si>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</si>
  <si>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</si>
  <si>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</si>
  <si>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</si>
  <si>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</si>
  <si>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</si>
  <si>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</si>
  <si>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</si>
  <si>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</si>
  <si>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</si>
  <si>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</si>
  <si>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</si>
  <si>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</si>
  <si>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</si>
  <si>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</si>
  <si>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</si>
  <si>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</si>
  <si>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</si>
  <si>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</si>
  <si>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</si>
  <si>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</si>
  <si>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</si>
  <si>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</si>
  <si>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</si>
  <si>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</si>
  <si>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</si>
  <si>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</si>
  <si>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</si>
  <si>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</si>
  <si>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</si>
  <si>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</si>
  <si>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</si>
  <si>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</si>
  <si>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</si>
  <si>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</si>
  <si>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</si>
  <si>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</si>
  <si>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</si>
  <si>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</si>
  <si>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</si>
  <si>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</si>
  <si>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</si>
  <si>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</si>
  <si>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</si>
  <si>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</si>
  <si>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</si>
  <si>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</si>
  <si>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</si>
  <si>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</si>
  <si>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</si>
  <si>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</si>
  <si>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</si>
  <si>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</si>
  <si>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</si>
  <si>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</si>
  <si>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</si>
  <si>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</si>
  <si>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</si>
  <si>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</si>
  <si>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</si>
  <si>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</si>
  <si>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</si>
  <si>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</si>
  <si>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</si>
  <si>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</si>
  <si>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</si>
  <si>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</si>
  <si>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</si>
  <si>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</si>
  <si>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</si>
  <si>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</si>
  <si>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</si>
  <si>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</si>
  <si>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</si>
  <si>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</si>
  <si>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</si>
  <si>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</si>
  <si>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</si>
  <si>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</si>
  <si>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</si>
  <si>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</si>
  <si>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</si>
  <si>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</si>
  <si>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</si>
  <si>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</si>
  <si>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</si>
  <si>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</si>
  <si>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</si>
  <si>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</si>
  <si>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</si>
  <si>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</si>
  <si>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</si>
  <si>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</si>
  <si>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</si>
  <si>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</si>
  <si>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</si>
  <si>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</si>
  <si>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</si>
  <si>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</si>
  <si>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</si>
  <si>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</si>
  <si>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</si>
  <si>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</si>
  <si>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</si>
  <si>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</si>
  <si>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</si>
  <si>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</si>
  <si>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</si>
  <si>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</si>
  <si>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</si>
  <si>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</si>
  <si>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</si>
  <si>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</si>
  <si>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</si>
  <si>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</si>
  <si>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</si>
  <si>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</si>
  <si>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</si>
  <si>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</si>
  <si>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</si>
  <si>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</si>
  <si>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</si>
  <si>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</si>
  <si>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</si>
  <si>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</si>
  <si>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</si>
  <si>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</si>
  <si>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</si>
  <si>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</si>
  <si>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</si>
  <si>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</si>
  <si>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</si>
  <si>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</si>
  <si>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</si>
  <si>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</si>
  <si>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</si>
  <si>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</si>
  <si>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</si>
  <si>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</si>
  <si>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</si>
  <si>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</si>
  <si>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</si>
  <si>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</si>
  <si>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</si>
  <si>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</si>
  <si>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</si>
  <si>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</si>
  <si>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</si>
  <si>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</si>
  <si>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</si>
  <si>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</si>
  <si>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</si>
  <si>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</si>
  <si>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</si>
  <si>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</si>
  <si>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</si>
  <si>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</si>
  <si>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</si>
  <si>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</si>
  <si>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</si>
  <si>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</si>
  <si>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</si>
  <si>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</si>
  <si>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</si>
  <si>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</si>
  <si>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</si>
  <si>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</si>
  <si>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</si>
  <si>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</si>
  <si>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</si>
  <si>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</si>
  <si>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</si>
  <si>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</si>
  <si>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</si>
  <si>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</si>
  <si>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</si>
  <si>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</si>
  <si>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</si>
  <si>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</si>
  <si>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</si>
  <si>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</si>
  <si>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</si>
  <si>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</si>
  <si>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</si>
  <si>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</si>
  <si>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</si>
  <si>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</si>
  <si>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</si>
  <si>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</si>
  <si>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</si>
  <si>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</si>
  <si>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</si>
  <si>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</si>
  <si>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</si>
  <si>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</si>
  <si>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</si>
  <si>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</si>
  <si>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</si>
  <si>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</si>
  <si>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</si>
  <si>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</si>
  <si>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</si>
  <si>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</si>
  <si>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</si>
  <si>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</si>
  <si>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</si>
  <si>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</si>
  <si>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</si>
  <si>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</si>
  <si>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</si>
  <si>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</si>
  <si>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</si>
  <si>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</si>
  <si>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</si>
  <si>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</si>
  <si>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</si>
  <si>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</si>
  <si>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</si>
  <si>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</si>
  <si>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</si>
  <si>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</si>
  <si>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</si>
  <si>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</si>
  <si>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</si>
  <si>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</si>
  <si>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</si>
  <si>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</si>
  <si>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</si>
  <si>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</si>
  <si>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</si>
  <si>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</si>
  <si>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</si>
  <si>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</si>
  <si>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</si>
  <si>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</si>
  <si>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</si>
  <si>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</si>
  <si>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</si>
  <si>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</si>
  <si>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</si>
  <si>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</si>
  <si>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</si>
  <si>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</si>
  <si>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</si>
  <si>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</si>
  <si>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</si>
  <si>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</si>
  <si>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</si>
  <si>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</si>
  <si>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</si>
  <si>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</si>
  <si>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</si>
  <si>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</si>
  <si>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</si>
  <si>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</si>
  <si>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</si>
  <si>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</si>
  <si>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</si>
  <si>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</si>
  <si>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</si>
  <si>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</si>
  <si>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</si>
  <si>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</si>
  <si>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</si>
  <si>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</si>
  <si>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</si>
  <si>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</si>
  <si>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</si>
  <si>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</si>
  <si>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</si>
  <si>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</si>
  <si>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</si>
  <si>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</si>
  <si>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</si>
  <si>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</si>
  <si>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</si>
  <si>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</si>
  <si>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</si>
  <si>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</si>
  <si>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</si>
  <si>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</si>
  <si>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</si>
  <si>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</si>
  <si>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</si>
  <si>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</si>
  <si>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</si>
  <si>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</si>
  <si>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</si>
  <si>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</si>
  <si>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</si>
  <si>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</si>
  <si>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</si>
  <si>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</si>
  <si>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</si>
  <si>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</si>
  <si>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</si>
  <si>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</si>
  <si>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</si>
  <si>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</si>
  <si>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</si>
  <si>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</si>
  <si>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</si>
  <si>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</si>
  <si>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</si>
  <si>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</si>
  <si>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</si>
  <si>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</si>
  <si>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</si>
  <si>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</si>
  <si>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</si>
  <si>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</si>
  <si>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</si>
  <si>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</si>
  <si>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</si>
  <si>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</si>
  <si>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</si>
  <si>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</si>
  <si>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</si>
  <si>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</si>
  <si>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</si>
  <si>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</si>
  <si>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</si>
  <si>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</si>
  <si>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</si>
  <si>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</si>
  <si>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</si>
  <si>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</si>
  <si>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</si>
  <si>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</si>
  <si>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</si>
  <si>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</si>
  <si>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</si>
  <si>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</si>
  <si>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</si>
  <si>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</si>
  <si>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</si>
  <si>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</si>
  <si>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</si>
  <si>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</si>
  <si>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</si>
  <si>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</si>
  <si>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</si>
  <si>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</si>
  <si>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</si>
  <si>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</si>
  <si>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</si>
  <si>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</si>
  <si>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</si>
  <si>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</si>
  <si>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</si>
  <si>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</si>
  <si>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</si>
  <si>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</si>
  <si>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</si>
  <si>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</si>
  <si>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</si>
  <si>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</si>
  <si>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</si>
  <si>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</si>
  <si>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</si>
  <si>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</si>
  <si>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</si>
  <si>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</si>
  <si>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</si>
  <si>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</si>
  <si>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</si>
  <si>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</si>
  <si>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</si>
  <si>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</si>
  <si>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</si>
  <si>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</si>
  <si>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</si>
  <si>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</si>
  <si>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</si>
  <si>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</si>
  <si>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</si>
  <si>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</si>
  <si>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</si>
  <si>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</si>
  <si>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</si>
  <si>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</si>
  <si>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</si>
  <si>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</si>
  <si>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</si>
  <si>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</si>
  <si>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</si>
  <si>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</si>
  <si>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</si>
  <si>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</si>
  <si>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</si>
  <si>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</si>
  <si>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</si>
  <si>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</si>
  <si>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</si>
  <si>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</si>
  <si>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</si>
  <si>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</si>
  <si>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</si>
  <si>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</si>
  <si>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</si>
  <si>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</si>
  <si>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</si>
  <si>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</si>
  <si>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</si>
  <si>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</si>
  <si>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</si>
  <si>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</si>
  <si>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</si>
  <si>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</si>
  <si>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</si>
  <si>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</si>
  <si>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</si>
  <si>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</si>
  <si>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</si>
  <si>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</si>
  <si>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</si>
  <si>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</si>
  <si>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</si>
  <si>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</si>
  <si>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</si>
  <si>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</si>
  <si>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</si>
  <si>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</si>
  <si>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</si>
  <si>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</si>
  <si>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</si>
  <si>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</si>
  <si>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</si>
  <si>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</si>
  <si>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</si>
  <si>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</si>
  <si>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</si>
  <si>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</si>
  <si>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</si>
  <si>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</si>
  <si>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</si>
  <si>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</si>
  <si>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</si>
  <si>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</si>
  <si>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</si>
  <si>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</si>
  <si>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</si>
  <si>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</si>
  <si>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</si>
  <si>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</si>
  <si>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</si>
  <si>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</si>
  <si>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</si>
  <si>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</si>
  <si>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</si>
  <si>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</si>
  <si>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</si>
  <si>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</si>
  <si>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</si>
  <si>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</si>
  <si>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</si>
  <si>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</si>
  <si>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</si>
  <si>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</si>
  <si>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</si>
  <si>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</si>
  <si>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</si>
  <si>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</si>
  <si>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</si>
  <si>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</si>
  <si>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</si>
  <si>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</si>
  <si>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</si>
  <si>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</si>
  <si>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</si>
  <si>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</si>
  <si>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</si>
  <si>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</si>
  <si>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</si>
  <si>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</si>
  <si>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</si>
  <si>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</si>
  <si>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</si>
  <si>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</si>
  <si>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</si>
  <si>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</si>
  <si>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</si>
  <si>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</si>
  <si>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</si>
  <si>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</si>
  <si>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</si>
  <si>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</si>
  <si>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</si>
  <si>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</si>
  <si>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</si>
  <si>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</si>
  <si>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</si>
  <si>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</si>
  <si>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</si>
  <si>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</si>
  <si>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</si>
  <si>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</si>
  <si>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</si>
  <si>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</si>
  <si>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</si>
  <si>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</si>
  <si>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</si>
  <si>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</si>
  <si>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</si>
  <si>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</si>
  <si>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</si>
  <si>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</si>
  <si>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</si>
  <si>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</si>
  <si>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</si>
  <si>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</si>
  <si>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</si>
  <si>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</si>
  <si>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</si>
  <si>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</si>
  <si>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</si>
  <si>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</si>
  <si>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</si>
  <si>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</si>
  <si>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</si>
  <si>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</si>
  <si>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</si>
  <si>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</si>
  <si>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</si>
  <si>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</si>
  <si>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</si>
  <si>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</si>
  <si>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</si>
  <si>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</si>
  <si>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</si>
  <si>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</si>
  <si>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</si>
  <si>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</si>
  <si>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</si>
  <si>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</si>
  <si>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</si>
  <si>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</si>
  <si>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</si>
  <si>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</si>
  <si>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</si>
  <si>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</si>
  <si>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</si>
  <si>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</si>
  <si>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</si>
  <si>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</si>
  <si>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</si>
  <si>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</si>
  <si>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</si>
  <si>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</si>
  <si>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</si>
  <si>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</si>
  <si>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</si>
  <si>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</si>
  <si>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</si>
  <si>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</si>
  <si>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</si>
  <si>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</si>
  <si>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</si>
  <si>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</si>
  <si>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</si>
  <si>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</si>
  <si>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</si>
  <si>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</si>
  <si>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</si>
  <si>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</si>
  <si>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</si>
  <si>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</si>
  <si>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</si>
  <si>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</si>
  <si>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</si>
  <si>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</si>
  <si>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</si>
  <si>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</si>
  <si>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</si>
  <si>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</si>
  <si>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</si>
  <si>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</si>
  <si>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</si>
  <si>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</si>
  <si>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</si>
  <si>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</si>
  <si>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</si>
  <si>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</si>
  <si>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</si>
  <si>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</si>
  <si>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</si>
  <si>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</si>
  <si>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</si>
  <si>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</si>
  <si>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</si>
  <si>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</si>
  <si>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</si>
  <si>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</si>
  <si>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</si>
  <si>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</si>
  <si>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</si>
  <si>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</si>
  <si>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</si>
  <si>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</si>
  <si>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</si>
  <si>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</si>
  <si>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</si>
  <si>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</si>
  <si>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</si>
  <si>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</si>
  <si>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</si>
  <si>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</si>
  <si>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</si>
  <si>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</si>
  <si>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</si>
  <si>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</si>
  <si>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</si>
  <si>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</si>
  <si>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</si>
  <si>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</si>
  <si>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</si>
  <si>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</si>
  <si>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</si>
  <si>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</si>
  <si>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</si>
  <si>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</si>
  <si>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</si>
  <si>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</si>
  <si>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</si>
  <si>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</si>
  <si>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</si>
  <si>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</si>
  <si>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</si>
  <si>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</si>
  <si>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</si>
  <si>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</si>
  <si>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</si>
  <si>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</si>
  <si>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</si>
  <si>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</si>
  <si>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</si>
  <si>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</si>
  <si>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</si>
  <si>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</si>
  <si>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</si>
  <si>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</si>
  <si>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</si>
  <si>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</si>
  <si>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</si>
  <si>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</si>
  <si>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</si>
  <si>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</si>
  <si>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</si>
  <si>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</si>
  <si>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</si>
  <si>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</si>
  <si>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</si>
  <si>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</si>
  <si>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</si>
  <si>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</si>
  <si>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</si>
  <si>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</si>
  <si>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</si>
  <si>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</si>
  <si>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</si>
  <si>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</si>
  <si>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</si>
  <si>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</si>
  <si>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</si>
  <si>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</si>
  <si>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</si>
  <si>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</si>
  <si>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</si>
  <si>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</si>
  <si>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</si>
  <si>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</si>
  <si>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</si>
  <si>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</si>
  <si>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</si>
  <si>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</si>
  <si>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</si>
  <si>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</si>
  <si>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</si>
  <si>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</si>
  <si>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</si>
  <si>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</si>
  <si>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</si>
  <si>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</si>
  <si>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</si>
  <si>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</si>
  <si>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</si>
  <si>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</si>
  <si>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</si>
  <si>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</si>
  <si>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</si>
  <si>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</si>
  <si>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</si>
  <si>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</si>
  <si>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</si>
  <si>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</si>
  <si>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</si>
  <si>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</si>
  <si>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</si>
  <si>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</si>
  <si>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</si>
  <si>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</si>
  <si>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</si>
  <si>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</si>
  <si>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</si>
  <si>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</si>
  <si>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</si>
  <si>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</si>
  <si>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</si>
  <si>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</si>
  <si>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</si>
  <si>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</si>
  <si>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</si>
  <si>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</si>
  <si>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</si>
  <si>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</si>
  <si>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</si>
  <si>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</si>
  <si>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</si>
  <si>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</si>
  <si>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</si>
  <si>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</si>
  <si>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</si>
  <si>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</si>
  <si>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</si>
  <si>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</si>
  <si>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</si>
  <si>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</si>
  <si>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</si>
  <si>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</si>
  <si>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</si>
  <si>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</si>
  <si>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</si>
  <si>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</si>
  <si>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</si>
  <si>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</si>
  <si>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</si>
  <si>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</si>
  <si>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</si>
  <si>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</si>
  <si>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</si>
  <si>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</si>
  <si>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</si>
  <si>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</si>
  <si>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</si>
  <si>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</si>
  <si>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</si>
  <si>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</si>
  <si>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</si>
  <si>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</si>
  <si>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</si>
  <si>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</si>
  <si>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</si>
  <si>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</si>
  <si>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</si>
  <si>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</si>
  <si>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</si>
  <si>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</si>
  <si>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</si>
  <si>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</si>
  <si>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</si>
  <si>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</si>
  <si>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</si>
  <si>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</si>
  <si>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</si>
  <si>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</si>
  <si>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</si>
  <si>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</si>
  <si>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</si>
  <si>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</si>
  <si>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</si>
  <si>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</si>
  <si>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</si>
  <si>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</si>
  <si>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</si>
  <si>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</si>
  <si>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</si>
  <si>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</si>
  <si>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</si>
  <si>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</si>
  <si>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</si>
  <si>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</si>
  <si>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</si>
  <si>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</si>
  <si>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</si>
  <si>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</si>
  <si>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</si>
  <si>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</si>
  <si>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</si>
  <si>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</si>
  <si>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</si>
  <si>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</si>
  <si>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</si>
  <si>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</si>
  <si>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</si>
  <si>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</si>
  <si>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</si>
  <si>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</si>
  <si>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</si>
  <si>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</si>
  <si>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</si>
  <si>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</si>
  <si>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</si>
  <si>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</si>
  <si>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</si>
  <si>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</si>
  <si>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</si>
  <si>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</si>
  <si>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</si>
  <si>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</si>
  <si>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</si>
  <si>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</si>
  <si>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</si>
  <si>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</si>
  <si>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</si>
  <si>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</si>
  <si>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</si>
  <si>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</si>
  <si>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</si>
  <si>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</si>
  <si>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</si>
  <si>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</si>
  <si>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</si>
  <si>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</si>
  <si>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</si>
  <si>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</si>
  <si>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</si>
  <si>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</si>
  <si>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</si>
  <si>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</si>
  <si>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</si>
  <si>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</si>
  <si>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</si>
  <si>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</si>
  <si>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</si>
  <si>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</si>
  <si>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</si>
  <si>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</si>
  <si>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</si>
  <si>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</si>
  <si>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</si>
  <si>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</si>
  <si>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</si>
  <si>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</si>
  <si>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</si>
  <si>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</si>
  <si>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</si>
  <si>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</si>
  <si>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</si>
  <si>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</si>
  <si>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</si>
  <si>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</si>
  <si>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</si>
  <si>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</si>
  <si>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</si>
  <si>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</si>
  <si>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</si>
  <si>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</si>
  <si>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</si>
  <si>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</si>
  <si>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</si>
  <si>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</si>
  <si>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</si>
  <si>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</si>
  <si>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</si>
  <si>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</si>
  <si>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</si>
  <si>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</si>
  <si>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</si>
  <si>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</si>
  <si>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</si>
  <si>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</si>
  <si>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</si>
  <si>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</si>
  <si>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</si>
  <si>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</si>
  <si>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</si>
  <si>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</si>
  <si>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</si>
  <si>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</si>
  <si>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</si>
  <si>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</si>
  <si>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</si>
  <si>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</si>
  <si>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</si>
  <si>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</si>
  <si>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</si>
  <si>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</si>
  <si>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</si>
  <si>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</si>
  <si>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</si>
  <si>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</si>
  <si>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</si>
  <si>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</si>
  <si>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</si>
  <si>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</si>
  <si>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</si>
  <si>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</si>
  <si>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</si>
  <si>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</si>
  <si>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</si>
  <si>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</si>
  <si>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</si>
  <si>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</si>
  <si>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</si>
  <si>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</si>
  <si>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</si>
  <si>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</si>
  <si>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</si>
  <si>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</si>
  <si>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</si>
  <si>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</si>
  <si>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</si>
  <si>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</si>
  <si>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</si>
  <si>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</si>
  <si>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</si>
  <si>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</si>
  <si>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</si>
  <si>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</si>
  <si>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</si>
  <si>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</si>
  <si>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</si>
  <si>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</si>
  <si>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</si>
  <si>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</si>
  <si>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</si>
  <si>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</si>
  <si>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</si>
  <si>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</si>
  <si>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</si>
  <si>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</si>
  <si>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</si>
  <si>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</si>
  <si>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</si>
  <si>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</si>
  <si>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</si>
  <si>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</si>
  <si>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</si>
  <si>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</si>
  <si>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</si>
  <si>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</si>
  <si>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</si>
  <si>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</si>
  <si>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</si>
  <si>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</si>
  <si>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</si>
  <si>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</si>
  <si>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</si>
  <si>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</si>
  <si>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</si>
  <si>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</si>
  <si>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</si>
  <si>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</si>
  <si>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</si>
  <si>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</si>
  <si>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</si>
  <si>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</si>
  <si>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</si>
  <si>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</si>
  <si>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</si>
  <si>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</si>
  <si>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</si>
  <si>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</si>
  <si>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</si>
  <si>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</si>
  <si>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</si>
  <si>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</si>
  <si>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</si>
  <si>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</si>
  <si>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</si>
  <si>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</si>
  <si>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</si>
  <si>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</si>
  <si>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</si>
  <si>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</si>
  <si>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</si>
  <si>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</si>
  <si>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</si>
  <si>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</si>
  <si>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</si>
  <si>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</si>
  <si>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</si>
  <si>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</si>
  <si>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</si>
  <si>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</si>
  <si>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</si>
  <si>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</si>
  <si>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</si>
  <si>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</si>
  <si>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</si>
  <si>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</si>
  <si>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</si>
  <si>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</si>
  <si>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</si>
  <si>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</si>
  <si>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</si>
  <si>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</si>
  <si>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</si>
  <si>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</si>
  <si>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</si>
  <si>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</si>
  <si>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</si>
  <si>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</si>
  <si>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</si>
  <si>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</si>
  <si>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</si>
  <si>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</si>
  <si>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</si>
  <si>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</si>
  <si>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</si>
  <si>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</si>
  <si>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</si>
  <si>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</si>
  <si>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</si>
  <si>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</si>
  <si>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</si>
  <si>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</si>
  <si>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</si>
  <si>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</si>
  <si>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</si>
  <si>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</si>
  <si>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</si>
  <si>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</si>
  <si>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</si>
  <si>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</si>
  <si>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</si>
  <si>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</si>
  <si>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</si>
  <si>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</si>
  <si>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</si>
  <si>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</si>
  <si>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</si>
  <si>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</si>
  <si>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</si>
  <si>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</si>
  <si>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</si>
  <si>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</si>
  <si>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</si>
  <si>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</si>
  <si>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</si>
  <si>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</si>
  <si>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</si>
  <si>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</si>
  <si>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</si>
  <si>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</si>
  <si>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</si>
  <si>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</si>
  <si>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</si>
  <si>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</si>
  <si>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</si>
  <si>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</si>
  <si>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</si>
  <si>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</si>
  <si>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</si>
  <si>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</si>
  <si>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</si>
  <si>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</si>
  <si>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</si>
  <si>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</si>
  <si>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</si>
  <si>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</si>
  <si>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</si>
  <si>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</si>
  <si>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</si>
  <si>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</si>
  <si>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</si>
  <si>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</si>
  <si>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</si>
  <si>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</si>
  <si>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</si>
  <si>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</si>
  <si>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</si>
  <si>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</si>
  <si>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</si>
  <si>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</si>
  <si>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</si>
  <si>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</si>
  <si>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</si>
  <si>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</si>
  <si>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</si>
  <si>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</si>
  <si>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</si>
  <si>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</si>
  <si>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</si>
  <si>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</si>
  <si>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</si>
  <si>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</si>
  <si>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</si>
  <si>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</si>
  <si>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</si>
  <si>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</si>
  <si>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</si>
  <si>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</si>
  <si>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</si>
  <si>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</si>
  <si>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</si>
  <si>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</si>
  <si>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</si>
  <si>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</si>
  <si>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</si>
  <si>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</si>
  <si>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</si>
  <si>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</si>
  <si>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</si>
  <si>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</si>
  <si>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</si>
  <si>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</si>
  <si>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</si>
  <si>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</si>
  <si>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</si>
  <si>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</si>
  <si>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</si>
  <si>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</si>
  <si>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</si>
  <si>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</si>
  <si>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</si>
  <si>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</si>
  <si>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</si>
  <si>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</si>
  <si>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</si>
  <si>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</si>
  <si>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</si>
  <si>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</si>
  <si>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</si>
  <si>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</si>
  <si>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</si>
  <si>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</si>
  <si>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</si>
  <si>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</si>
  <si>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</si>
  <si>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</si>
  <si>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</si>
  <si>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</si>
  <si>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</si>
  <si>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</si>
  <si>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</si>
  <si>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</si>
  <si>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</si>
  <si>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</si>
  <si>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</si>
  <si>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</si>
  <si>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</si>
  <si>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</si>
  <si>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</si>
  <si>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</si>
  <si>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</si>
  <si>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</si>
  <si>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</si>
  <si>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</si>
  <si>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</si>
  <si>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</si>
  <si>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</si>
  <si>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</si>
  <si>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</si>
  <si>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</si>
  <si>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</si>
  <si>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</si>
  <si>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</si>
  <si>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</si>
  <si>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</si>
  <si>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</si>
  <si>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</si>
  <si>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</si>
  <si>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</si>
  <si>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</si>
  <si>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</si>
  <si>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</si>
  <si>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</si>
  <si>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</si>
  <si>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</si>
  <si>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</si>
  <si>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</si>
  <si>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</si>
  <si>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</si>
  <si>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</si>
  <si>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</si>
  <si>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</si>
  <si>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</si>
  <si>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</si>
  <si>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</si>
  <si>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</si>
  <si>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</si>
  <si>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</si>
  <si>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</si>
  <si>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</si>
  <si>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</si>
  <si>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</si>
  <si>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</si>
  <si>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</si>
  <si>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</si>
  <si>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</si>
  <si>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</si>
  <si>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</si>
  <si>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</si>
  <si>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</si>
  <si>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</si>
  <si>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</si>
  <si>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</si>
  <si>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</si>
  <si>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</si>
  <si>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</si>
  <si>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</si>
  <si>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</si>
  <si>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</si>
  <si>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</si>
  <si>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</si>
  <si>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</si>
  <si>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</si>
  <si>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</si>
  <si>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</si>
  <si>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</si>
  <si>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</si>
  <si>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</si>
  <si>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</si>
  <si>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</si>
  <si>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</si>
  <si>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</si>
  <si>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</si>
  <si>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</si>
  <si>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</si>
  <si>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</si>
  <si>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</si>
  <si>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</si>
  <si>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</si>
  <si>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</si>
  <si>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</si>
  <si>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</si>
  <si>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</si>
  <si>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</si>
  <si>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</si>
  <si>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</si>
  <si>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</si>
  <si>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</si>
  <si>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</si>
  <si>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</si>
  <si>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</si>
  <si>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</si>
  <si>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</si>
  <si>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</si>
  <si>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</si>
  <si>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</si>
  <si>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</si>
  <si>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</si>
  <si>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</si>
  <si>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</si>
  <si>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</si>
  <si>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</si>
  <si>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</si>
  <si>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</si>
  <si>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</si>
  <si>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</si>
  <si>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</si>
  <si>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</si>
  <si>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</si>
  <si>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</si>
  <si>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</si>
  <si>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</si>
  <si>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</si>
  <si>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</si>
  <si>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</si>
  <si>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</si>
  <si>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</si>
  <si>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</si>
  <si>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</si>
  <si>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</si>
  <si>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</si>
  <si>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</si>
  <si>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</si>
  <si>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</si>
  <si>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</si>
  <si>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</si>
  <si>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</si>
  <si>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</si>
  <si>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</si>
  <si>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</si>
  <si>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</si>
  <si>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</si>
  <si>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</si>
  <si>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</si>
  <si>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</si>
  <si>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</si>
  <si>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</si>
  <si>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</si>
  <si>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</si>
  <si>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</si>
  <si>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</si>
  <si>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</si>
  <si>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</si>
  <si>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</si>
  <si>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</si>
  <si>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</si>
  <si>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</si>
  <si>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</si>
  <si>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</si>
  <si>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</si>
  <si>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</si>
  <si>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</si>
  <si>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</si>
  <si>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</si>
  <si>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</si>
  <si>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</si>
  <si>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</si>
  <si>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</si>
  <si>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</si>
  <si>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</si>
  <si>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</si>
  <si>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</si>
  <si>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</si>
  <si>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</si>
  <si>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</si>
  <si>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</si>
  <si>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</si>
  <si>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</si>
  <si>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</si>
  <si>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</si>
  <si>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</si>
  <si>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</si>
  <si>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</si>
  <si>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</si>
  <si>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</si>
  <si>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</si>
  <si>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</si>
  <si>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</si>
  <si>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</si>
  <si>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</si>
  <si>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</si>
  <si>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</si>
  <si>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</si>
  <si>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</si>
  <si>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</si>
  <si>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</si>
  <si>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</si>
  <si>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</si>
  <si>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</si>
  <si>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</si>
  <si>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</si>
  <si>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</si>
  <si>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</si>
  <si>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</si>
  <si>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</si>
  <si>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</si>
  <si>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</si>
  <si>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</si>
  <si>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</si>
  <si>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</si>
  <si>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</si>
  <si>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</si>
  <si>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</si>
  <si>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</si>
  <si>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</si>
  <si>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</si>
  <si>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</si>
  <si>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</si>
  <si>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</si>
  <si>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</si>
  <si>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</si>
  <si>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</si>
  <si>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</si>
  <si>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</si>
  <si>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</si>
  <si>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</si>
  <si>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</si>
  <si>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</si>
  <si>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</si>
  <si>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</si>
  <si>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</si>
  <si>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</si>
  <si>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</si>
  <si>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</si>
  <si>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</si>
  <si>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</si>
  <si>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</si>
  <si>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</si>
  <si>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</si>
  <si>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</si>
  <si>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</si>
  <si>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</si>
  <si>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</si>
  <si>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</si>
  <si>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</si>
  <si>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</si>
  <si>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</si>
  <si>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</si>
  <si>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</si>
  <si>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</si>
  <si>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</si>
  <si>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</si>
  <si>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</si>
  <si>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</si>
  <si>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</si>
  <si>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</si>
  <si>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</si>
  <si>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</si>
  <si>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</si>
  <si>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</si>
  <si>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</si>
  <si>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</si>
  <si>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</si>
  <si>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</si>
  <si>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</si>
  <si>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</si>
  <si>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</si>
  <si>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</si>
  <si>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</si>
  <si>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</si>
  <si>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</si>
  <si>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</si>
  <si>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</si>
  <si>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</si>
  <si>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</si>
  <si>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</si>
  <si>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</si>
  <si>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</si>
  <si>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</si>
  <si>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</si>
  <si>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</si>
  <si>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</si>
  <si>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</si>
  <si>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</si>
  <si>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</si>
  <si>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</si>
  <si>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</si>
  <si>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</si>
  <si>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</si>
  <si>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</si>
  <si>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</si>
  <si>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</si>
  <si>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</si>
  <si>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</si>
  <si>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</si>
  <si>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</si>
  <si>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</si>
  <si>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</si>
  <si>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</si>
  <si>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</si>
  <si>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</si>
  <si>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</si>
  <si>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</si>
  <si>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</si>
  <si>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</si>
  <si>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</si>
  <si>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</si>
  <si>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</si>
  <si>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</si>
  <si>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</si>
  <si>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</si>
  <si>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</si>
  <si>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</si>
  <si>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</si>
  <si>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</si>
  <si>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</si>
  <si>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</si>
  <si>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</si>
  <si>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</si>
  <si>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</si>
  <si>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</si>
  <si>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</si>
  <si>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</si>
  <si>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</si>
  <si>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</si>
  <si>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</si>
  <si>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</si>
  <si>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</si>
  <si>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</si>
  <si>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</si>
  <si>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</si>
  <si>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</si>
  <si>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</si>
  <si>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</si>
  <si>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</si>
  <si>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</si>
  <si>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</si>
  <si>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</si>
  <si>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</si>
  <si>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</si>
  <si>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</si>
  <si>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</si>
  <si>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</si>
  <si>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</si>
  <si>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</si>
  <si>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</si>
  <si>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</si>
  <si>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</si>
  <si>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</si>
  <si>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</si>
  <si>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</si>
  <si>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</si>
  <si>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</si>
  <si>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</si>
  <si>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</si>
  <si>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</si>
  <si>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</si>
  <si>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</si>
  <si>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</si>
  <si>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</si>
  <si>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</si>
  <si>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</si>
  <si>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</si>
  <si>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</si>
  <si>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</si>
  <si>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</si>
  <si>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</si>
  <si>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</si>
  <si>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</si>
  <si>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</si>
  <si>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</si>
  <si>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</si>
  <si>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</si>
  <si>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</si>
  <si>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</si>
  <si>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</si>
  <si>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</si>
  <si>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</si>
  <si>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</si>
  <si>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</si>
  <si>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</si>
  <si>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</si>
  <si>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</si>
  <si>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</si>
  <si>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</si>
  <si>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</si>
  <si>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</si>
  <si>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</si>
  <si>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</si>
  <si>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</si>
  <si>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</si>
  <si>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</si>
  <si>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</si>
  <si>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</si>
  <si>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</si>
  <si>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</si>
  <si>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</si>
  <si>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</si>
  <si>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</si>
  <si>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</si>
  <si>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</si>
  <si>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</si>
  <si>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</si>
  <si>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</si>
  <si>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</si>
  <si>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</si>
  <si>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</si>
  <si>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</si>
  <si>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</si>
  <si>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</si>
  <si>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</si>
  <si>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</si>
  <si>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</si>
  <si>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</si>
  <si>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</si>
  <si>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</si>
  <si>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</si>
  <si>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</si>
  <si>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</si>
  <si>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</si>
  <si>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</si>
  <si>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</si>
  <si>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</si>
  <si>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</si>
  <si>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</si>
  <si>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</si>
  <si>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</si>
  <si>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</si>
  <si>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</si>
  <si>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</si>
  <si>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</si>
  <si>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</si>
  <si>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</si>
  <si>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</si>
  <si>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</si>
  <si>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</si>
  <si>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</si>
  <si>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</si>
  <si>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</si>
  <si>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</si>
  <si>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</si>
  <si>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</si>
  <si>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</si>
  <si>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</si>
  <si>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</si>
  <si>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</si>
  <si>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</si>
  <si>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</si>
  <si>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</si>
  <si>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</si>
  <si>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</si>
  <si>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</si>
  <si>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</si>
  <si>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</si>
  <si>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</si>
  <si>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</si>
  <si>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</si>
  <si>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</si>
  <si>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</si>
  <si>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</si>
  <si>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</si>
  <si>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</si>
  <si>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</si>
  <si>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</si>
  <si>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</si>
  <si>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</si>
  <si>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</si>
  <si>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</si>
  <si>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</si>
  <si>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</si>
  <si>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</si>
  <si>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</si>
  <si>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</si>
  <si>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</si>
  <si>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</si>
  <si>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</si>
  <si>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</si>
  <si>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</si>
  <si>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</si>
  <si>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</si>
  <si>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</si>
  <si>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</si>
  <si>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</si>
  <si>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</si>
  <si>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</si>
  <si>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</si>
  <si>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</si>
  <si>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</si>
  <si>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</si>
  <si>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</si>
  <si>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</si>
  <si>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</si>
  <si>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</si>
  <si>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</si>
  <si>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</si>
  <si>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</si>
  <si>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</si>
  <si>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</si>
  <si>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</si>
  <si>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</si>
  <si>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</si>
  <si>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</si>
  <si>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</si>
  <si>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</si>
  <si>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</si>
  <si>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</si>
  <si>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</si>
  <si>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</si>
  <si>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</si>
  <si>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</si>
  <si>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</si>
  <si>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</si>
  <si>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</si>
  <si>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</si>
  <si>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</si>
  <si>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</si>
  <si>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</si>
  <si>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</si>
  <si>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</si>
  <si>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</si>
  <si>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</si>
  <si>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</si>
  <si>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</si>
  <si>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</si>
  <si>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</si>
  <si>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</si>
  <si>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</si>
  <si>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</si>
  <si>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</si>
  <si>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</si>
  <si>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</si>
  <si>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</si>
  <si>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</si>
  <si>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</si>
  <si>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</si>
  <si>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</si>
  <si>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</si>
  <si>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</si>
  <si>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</si>
  <si>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</si>
  <si>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</si>
  <si>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</si>
  <si>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</si>
  <si>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</si>
  <si>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</si>
  <si>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</si>
  <si>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</si>
  <si>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</si>
  <si>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</si>
  <si>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</si>
  <si>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</si>
  <si>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</si>
  <si>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</si>
  <si>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</si>
  <si>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</si>
  <si>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</si>
  <si>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</si>
  <si>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</si>
  <si>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</si>
  <si>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</si>
  <si>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</si>
  <si>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</si>
  <si>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</si>
  <si>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</si>
  <si>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</si>
  <si>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</si>
  <si>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</si>
  <si>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</si>
  <si>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</si>
  <si>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</si>
  <si>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</si>
  <si>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</si>
  <si>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</si>
  <si>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</si>
  <si>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</si>
  <si>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</si>
  <si>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</si>
  <si>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</si>
  <si>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</si>
  <si>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</si>
  <si>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</si>
  <si>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</si>
  <si>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</si>
  <si>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</si>
  <si>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</si>
  <si>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</si>
  <si>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</si>
  <si>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</si>
  <si>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</si>
  <si>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</si>
  <si>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</si>
  <si>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</si>
  <si>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</si>
  <si>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</si>
  <si>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</si>
  <si>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</si>
  <si>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</si>
  <si>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</si>
  <si>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</si>
  <si>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</si>
  <si>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</si>
  <si>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</si>
  <si>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</si>
  <si>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</si>
  <si>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</si>
  <si>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</si>
  <si>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</si>
  <si>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</si>
  <si>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</si>
  <si>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</si>
  <si>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</si>
  <si>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</si>
  <si>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</si>
  <si>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</si>
  <si>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</si>
  <si>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</si>
  <si>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</si>
  <si>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</si>
  <si>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</si>
  <si>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</si>
  <si>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</si>
  <si>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</si>
  <si>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</si>
  <si>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</si>
  <si>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</si>
  <si>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</si>
  <si>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</si>
  <si>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</si>
  <si>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</si>
  <si>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</si>
  <si>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</si>
  <si>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</si>
  <si>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</si>
  <si>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</si>
  <si>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</si>
  <si>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</si>
  <si>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</si>
  <si>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</si>
  <si>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</si>
  <si>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</si>
  <si>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</si>
  <si>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</si>
  <si>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</si>
  <si>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</si>
  <si>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</si>
  <si>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</si>
  <si>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</si>
  <si>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</si>
  <si>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</si>
  <si>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</si>
  <si>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</si>
  <si>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</si>
  <si>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</si>
  <si>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</si>
  <si>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</si>
  <si>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</si>
  <si>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</si>
  <si>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</si>
  <si>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</si>
  <si>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</si>
  <si>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</si>
  <si>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</si>
  <si>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</si>
  <si>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</si>
  <si>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</si>
  <si>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</si>
  <si>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</si>
  <si>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</si>
  <si>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</si>
  <si>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</si>
  <si>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</si>
  <si>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</si>
  <si>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</si>
  <si>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</si>
  <si>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</si>
  <si>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</si>
  <si>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</si>
  <si>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</si>
  <si>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</si>
  <si>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</si>
  <si>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</si>
  <si>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</si>
  <si>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</si>
  <si>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</si>
  <si>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</si>
  <si>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</si>
  <si>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</si>
  <si>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</si>
  <si>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</si>
  <si>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</si>
  <si>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</si>
  <si>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</si>
  <si>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</si>
  <si>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</si>
  <si>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</si>
  <si>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</si>
  <si>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</si>
  <si>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</si>
  <si>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</si>
  <si>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</si>
  <si>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</si>
  <si>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</si>
  <si>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</si>
  <si>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</si>
  <si>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</si>
  <si>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</si>
  <si>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</si>
  <si>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</si>
  <si>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</si>
  <si>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</si>
  <si>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</si>
  <si>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</si>
  <si>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</si>
  <si>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</si>
  <si>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</si>
  <si>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</si>
  <si>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</si>
  <si>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</si>
  <si>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</si>
  <si>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</si>
  <si>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</si>
  <si>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</si>
  <si>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</si>
  <si>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</si>
  <si>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</si>
  <si>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</si>
  <si>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</si>
  <si>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</si>
  <si>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</si>
  <si>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</si>
  <si>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</si>
  <si>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</si>
  <si>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</si>
  <si>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</si>
  <si>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</si>
  <si>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</si>
  <si>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</si>
  <si>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</si>
  <si>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</si>
  <si>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</si>
  <si>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</si>
  <si>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</si>
  <si>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</si>
  <si>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</si>
  <si>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</si>
  <si>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</si>
  <si>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</si>
  <si>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</si>
  <si>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</si>
  <si>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</si>
  <si>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</si>
  <si>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</si>
  <si>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</si>
  <si>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</si>
  <si>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</si>
  <si>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</si>
  <si>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</si>
  <si>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</si>
  <si>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</si>
  <si>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</si>
  <si>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</si>
  <si>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</si>
  <si>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</si>
  <si>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</si>
  <si>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</si>
  <si>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</si>
  <si>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</si>
  <si>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</si>
  <si>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</si>
  <si>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</si>
  <si>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</si>
  <si>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</si>
  <si>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</si>
  <si>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</si>
  <si>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</si>
  <si>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</si>
  <si>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</si>
  <si>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</si>
  <si>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</si>
  <si>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</si>
  <si>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</si>
  <si>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</si>
  <si>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</si>
  <si>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</si>
  <si>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</si>
  <si>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</si>
  <si>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</si>
  <si>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</si>
  <si>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</si>
  <si>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</si>
  <si>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</si>
  <si>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</si>
  <si>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</si>
  <si>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</si>
  <si>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</si>
  <si>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</si>
  <si>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</si>
  <si>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</si>
  <si>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</si>
  <si>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</si>
  <si>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</si>
  <si>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</si>
  <si>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</si>
  <si>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</si>
  <si>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</si>
  <si>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</si>
  <si>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</si>
  <si>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</si>
  <si>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</si>
  <si>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</si>
  <si>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</si>
  <si>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</si>
  <si>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</si>
  <si>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</si>
  <si>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</si>
  <si>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</si>
  <si>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</si>
  <si>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</si>
  <si>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</si>
  <si>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</si>
  <si>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</si>
  <si>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</si>
  <si>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</si>
  <si>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</si>
  <si>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</si>
  <si>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</si>
  <si>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</si>
  <si>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</si>
  <si>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</si>
  <si>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</si>
  <si>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</si>
  <si>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</si>
  <si>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</si>
  <si>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</si>
  <si>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</si>
  <si>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</si>
  <si>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</si>
  <si>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</si>
  <si>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</si>
  <si>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</si>
  <si>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</si>
  <si>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</si>
  <si>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</si>
  <si>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</si>
  <si>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</si>
  <si>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</si>
  <si>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</si>
  <si>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</si>
  <si>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</si>
  <si>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</si>
  <si>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</si>
  <si>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</si>
  <si>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</si>
  <si>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</si>
  <si>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</si>
  <si>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</si>
  <si>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</si>
  <si>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</si>
  <si>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</si>
  <si>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</si>
  <si>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</si>
  <si>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</si>
  <si>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</si>
  <si>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</si>
  <si>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</si>
  <si>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</si>
  <si>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</si>
  <si>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</si>
  <si>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</si>
  <si>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</si>
  <si>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</si>
  <si>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</si>
  <si>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</si>
  <si>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</si>
  <si>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</si>
  <si>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</si>
  <si>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</si>
  <si>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</si>
  <si>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</si>
  <si>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</si>
  <si>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</si>
  <si>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</si>
  <si>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</si>
  <si>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</si>
  <si>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</si>
  <si>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</si>
  <si>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</si>
  <si>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</si>
  <si>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</si>
  <si>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</si>
  <si>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</si>
  <si>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</si>
  <si>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</si>
  <si>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</si>
  <si>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</si>
  <si>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</si>
  <si>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</si>
  <si>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</si>
  <si>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</si>
  <si>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</si>
  <si>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</si>
  <si>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</si>
  <si>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</si>
  <si>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</si>
  <si>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</si>
  <si>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</si>
  <si>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</si>
  <si>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</si>
  <si>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</si>
  <si>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</si>
  <si>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</si>
  <si>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</si>
  <si>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</si>
  <si>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</si>
  <si>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</si>
  <si>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</si>
  <si>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</si>
  <si>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</si>
  <si>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</si>
  <si>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</si>
  <si>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</si>
  <si>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</si>
  <si>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</si>
  <si>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</si>
  <si>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</si>
  <si>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</si>
  <si>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</si>
  <si>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</si>
  <si>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</si>
  <si>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</si>
  <si>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</si>
  <si>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</si>
  <si>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</si>
  <si>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</si>
  <si>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</si>
  <si>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</si>
  <si>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</si>
  <si>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</si>
  <si>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</si>
  <si>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</si>
  <si>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</si>
  <si>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</si>
  <si>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</si>
  <si>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</si>
  <si>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</si>
  <si>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</si>
  <si>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</si>
  <si>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</si>
  <si>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</si>
  <si>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</si>
  <si>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</si>
  <si>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</si>
  <si>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</si>
  <si>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</si>
  <si>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</si>
  <si>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</si>
  <si>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</si>
  <si>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</si>
  <si>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</si>
  <si>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</si>
  <si>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</si>
  <si>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</si>
  <si>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</si>
  <si>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</si>
  <si>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</si>
  <si>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</si>
  <si>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</si>
  <si>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</si>
  <si>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</si>
  <si>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</si>
  <si>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</si>
  <si>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</si>
  <si>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</si>
  <si>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</si>
  <si>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</si>
  <si>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</si>
  <si>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</si>
  <si>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</si>
  <si>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</si>
  <si>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</si>
  <si>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</si>
  <si>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</si>
  <si>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</si>
  <si>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</si>
  <si>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</si>
  <si>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</si>
  <si>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</si>
  <si>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</si>
  <si>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</si>
  <si>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</si>
  <si>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</si>
  <si>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</si>
  <si>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</si>
  <si>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</si>
  <si>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</si>
  <si>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</si>
  <si>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</si>
  <si>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</si>
  <si>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</si>
  <si>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</si>
  <si>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</si>
  <si>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</si>
  <si>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</si>
  <si>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</si>
  <si>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</si>
  <si>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</si>
  <si>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</si>
  <si>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</si>
  <si>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</si>
  <si>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</si>
  <si>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</si>
  <si>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</si>
  <si>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</si>
  <si>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</si>
  <si>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</si>
  <si>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</si>
  <si>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</si>
  <si>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</si>
  <si>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</si>
  <si>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</si>
  <si>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</si>
  <si>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</si>
  <si>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</si>
  <si>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</si>
  <si>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</si>
  <si>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</si>
  <si>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</si>
  <si>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</si>
  <si>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</si>
  <si>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</si>
  <si>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</si>
  <si>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</si>
  <si>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</si>
  <si>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</si>
  <si>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</si>
  <si>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</si>
  <si>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</si>
  <si>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</si>
  <si>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</si>
  <si>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</si>
  <si>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</si>
  <si>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</si>
  <si>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</si>
  <si>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</si>
  <si>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</si>
  <si>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</si>
  <si>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</si>
  <si>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</si>
  <si>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</si>
  <si>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</si>
  <si>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</si>
  <si>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</si>
  <si>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</si>
  <si>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</si>
  <si>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</si>
  <si>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</si>
  <si>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</si>
  <si>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</si>
  <si>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</si>
  <si>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</si>
  <si>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</si>
  <si>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</si>
  <si>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</si>
  <si>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</si>
  <si>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</si>
  <si>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</si>
  <si>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</si>
  <si>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</si>
  <si>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</si>
  <si>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</si>
  <si>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</si>
  <si>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</si>
  <si>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</si>
  <si>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</si>
  <si>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</si>
  <si>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</si>
  <si>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</si>
  <si>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</si>
  <si>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</si>
  <si>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</si>
  <si>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</si>
  <si>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</si>
  <si>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</si>
  <si>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</si>
  <si>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</si>
  <si>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</si>
  <si>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</si>
  <si>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</si>
  <si>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</si>
  <si>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</si>
  <si>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</si>
  <si>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</si>
  <si>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</si>
  <si>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</si>
  <si>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</si>
  <si>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</si>
  <si>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</si>
  <si>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</si>
  <si>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</si>
  <si>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</si>
  <si>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</si>
  <si>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</si>
  <si>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</si>
  <si>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</si>
  <si>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</si>
  <si>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</si>
  <si>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</si>
  <si>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</si>
  <si>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</si>
  <si>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</si>
  <si>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</si>
  <si>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</si>
  <si>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</si>
  <si>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</si>
  <si>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</si>
  <si>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</si>
  <si>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</si>
  <si>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</si>
  <si>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</si>
  <si>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</si>
  <si>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</si>
  <si>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</si>
  <si>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</si>
  <si>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</si>
  <si>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</si>
  <si>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</si>
  <si>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</si>
  <si>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</si>
  <si>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</si>
  <si>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</si>
  <si>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</si>
  <si>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</si>
  <si>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</si>
  <si>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</si>
  <si>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</si>
  <si>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</si>
  <si>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</si>
  <si>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</si>
  <si>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</si>
  <si>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</si>
  <si>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</si>
  <si>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</si>
  <si>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</si>
  <si>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</si>
  <si>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</si>
  <si>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</si>
  <si>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</si>
  <si>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</si>
  <si>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</si>
  <si>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</si>
  <si>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</si>
  <si>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</si>
  <si>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</si>
  <si>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</si>
  <si>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</si>
  <si>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</si>
  <si>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</si>
  <si>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</si>
  <si>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</si>
  <si>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</si>
  <si>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</si>
  <si>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</si>
  <si>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</si>
  <si>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</si>
  <si>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</si>
  <si>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</si>
  <si>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</si>
  <si>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</si>
  <si>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</si>
  <si>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</si>
  <si>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</si>
  <si>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</si>
  <si>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</si>
  <si>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</si>
  <si>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</si>
  <si>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</si>
  <si>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</si>
  <si>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</si>
  <si>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</si>
  <si>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</si>
  <si>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</si>
  <si>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</si>
  <si>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</si>
  <si>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</si>
  <si>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</si>
  <si>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</si>
  <si>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</si>
  <si>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</si>
  <si>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</si>
  <si>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</si>
  <si>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</si>
  <si>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</si>
  <si>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</si>
  <si>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</si>
  <si>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</si>
  <si>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</si>
  <si>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</si>
  <si>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</si>
  <si>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</si>
  <si>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</si>
  <si>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</si>
  <si>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</si>
  <si>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</si>
  <si>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</si>
  <si>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</si>
  <si>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</si>
  <si>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</si>
  <si>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</si>
  <si>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</si>
  <si>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</si>
  <si>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</si>
  <si>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</si>
  <si>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</si>
  <si>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</si>
  <si>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</si>
  <si>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</si>
  <si>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</si>
  <si>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</si>
  <si>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</si>
  <si>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</si>
  <si>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</si>
  <si>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</si>
  <si>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</si>
  <si>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</si>
  <si>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</si>
  <si>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</si>
  <si>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</si>
  <si>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</si>
  <si>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</si>
  <si>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</si>
  <si>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</si>
  <si>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</si>
  <si>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</si>
  <si>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</si>
  <si>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</si>
  <si>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</si>
  <si>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</si>
  <si>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</si>
  <si>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</si>
  <si>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</si>
  <si>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</si>
  <si>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</si>
  <si>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</si>
  <si>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</si>
  <si>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</si>
  <si>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</si>
  <si>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</si>
  <si>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</si>
  <si>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</si>
  <si>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</si>
  <si>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</si>
  <si>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</si>
  <si>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</si>
  <si>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</si>
  <si>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</si>
  <si>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</si>
  <si>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</si>
  <si>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</si>
  <si>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</si>
  <si>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</si>
  <si>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</si>
  <si>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</si>
  <si>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</si>
  <si>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</si>
  <si>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</si>
  <si>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</si>
  <si>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</si>
  <si>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</si>
  <si>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</si>
  <si>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</si>
  <si>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</si>
  <si>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</si>
  <si>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</si>
  <si>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</si>
  <si>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</si>
  <si>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</si>
  <si>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</si>
  <si>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</si>
  <si>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</si>
  <si>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</si>
  <si>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</si>
  <si>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</si>
  <si>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</si>
  <si>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</si>
  <si>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</si>
  <si>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</si>
  <si>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</si>
  <si>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</si>
  <si>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</si>
  <si>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</si>
  <si>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</si>
  <si>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</si>
  <si>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</si>
  <si>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</si>
  <si>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</si>
  <si>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</si>
  <si>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</si>
  <si>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</si>
  <si>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</si>
  <si>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</si>
  <si>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</si>
  <si>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</si>
  <si>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</si>
  <si>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</si>
  <si>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</si>
  <si>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</si>
  <si>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</si>
  <si>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</si>
  <si>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</si>
  <si>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</si>
  <si>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</si>
  <si>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</si>
  <si>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</si>
  <si>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</si>
  <si>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</si>
  <si>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</si>
  <si>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</si>
  <si>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</si>
  <si>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</si>
  <si>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</si>
  <si>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</si>
  <si>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</si>
  <si>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</si>
  <si>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</si>
  <si>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</si>
  <si>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</si>
  <si>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</si>
  <si>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</si>
  <si>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</si>
  <si>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</si>
  <si>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</si>
  <si>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</si>
  <si>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</si>
  <si>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</si>
  <si>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</si>
  <si>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</si>
  <si>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</si>
  <si>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</si>
  <si>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</si>
  <si>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</si>
  <si>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</si>
  <si>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</si>
  <si>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</si>
  <si>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</si>
  <si>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</si>
  <si>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</si>
  <si>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</si>
  <si>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</si>
  <si>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</si>
  <si>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</si>
  <si>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</si>
  <si>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</si>
  <si>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</si>
  <si>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</si>
  <si>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</si>
  <si>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</si>
  <si>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</si>
  <si>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</si>
  <si>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</si>
  <si>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</si>
  <si>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</si>
  <si>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</si>
  <si>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</si>
  <si>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</si>
  <si>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</si>
  <si>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</si>
  <si>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</si>
  <si>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</si>
  <si>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</si>
  <si>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</si>
  <si>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</si>
  <si>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</si>
  <si>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</si>
  <si>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</si>
  <si>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</si>
  <si>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</si>
  <si>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</si>
  <si>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</si>
  <si>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</si>
  <si>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</si>
  <si>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</si>
  <si>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</si>
  <si>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</si>
  <si>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</si>
  <si>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</si>
  <si>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</si>
  <si>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</si>
  <si>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</si>
  <si>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</si>
  <si>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</si>
  <si>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</si>
  <si>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</si>
  <si>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</si>
  <si>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</si>
  <si>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</si>
  <si>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</si>
  <si>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</si>
  <si>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</si>
  <si>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</si>
  <si>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</si>
  <si>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</si>
  <si>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</si>
  <si>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</si>
  <si>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</si>
  <si>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</si>
  <si>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</si>
  <si>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</si>
  <si>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</si>
  <si>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</si>
  <si>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</si>
  <si>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</si>
  <si>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</si>
  <si>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</si>
  <si>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</si>
  <si>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</si>
  <si>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</si>
  <si>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</si>
  <si>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</si>
  <si>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</si>
  <si>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</si>
  <si>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</si>
  <si>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</si>
  <si>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</si>
  <si>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</si>
  <si>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</si>
  <si>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</si>
  <si>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</si>
  <si>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</si>
  <si>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</si>
  <si>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</si>
  <si>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</si>
  <si>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</si>
  <si>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</si>
  <si>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</si>
  <si>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</si>
  <si>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</si>
  <si>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</si>
  <si>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</si>
  <si>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</si>
  <si>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</si>
  <si>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</si>
  <si>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</si>
  <si>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</si>
  <si>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</si>
  <si>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</si>
  <si>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</si>
  <si>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</si>
  <si>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</si>
  <si>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</si>
  <si>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</si>
  <si>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</si>
  <si>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</si>
  <si>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</si>
  <si>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</si>
  <si>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</si>
  <si>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</si>
  <si>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</si>
  <si>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</si>
  <si>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</si>
  <si>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</si>
  <si>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</si>
  <si>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</si>
  <si>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</si>
  <si>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</si>
  <si>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</si>
  <si>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</si>
  <si>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</si>
  <si>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</si>
  <si>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</si>
  <si>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</si>
  <si>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</si>
  <si>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</si>
  <si>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</si>
  <si>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</si>
  <si>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</si>
  <si>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</si>
  <si>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</si>
  <si>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</si>
  <si>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</si>
  <si>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</si>
  <si>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</si>
  <si>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</si>
  <si>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</si>
  <si>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</si>
  <si>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</si>
  <si>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</si>
  <si>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</si>
  <si>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</si>
  <si>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</si>
  <si>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</si>
  <si>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</si>
  <si>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</si>
  <si>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</si>
  <si>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</si>
  <si>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</si>
  <si>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</si>
  <si>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</si>
  <si>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</si>
  <si>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</si>
  <si>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</si>
  <si>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</si>
  <si>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</si>
  <si>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</si>
  <si>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</si>
  <si>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</si>
  <si>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</si>
  <si>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</si>
  <si>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</si>
  <si>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</si>
  <si>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</si>
  <si>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</si>
  <si>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</si>
  <si>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</si>
  <si>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</si>
  <si>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</si>
  <si>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</si>
  <si>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</si>
  <si>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</si>
  <si>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</si>
  <si>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</si>
  <si>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</si>
  <si>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</si>
  <si>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</si>
  <si>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</si>
  <si>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</si>
  <si>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</si>
  <si>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</si>
  <si>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</si>
  <si>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</si>
  <si>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</si>
  <si>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</si>
  <si>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</si>
  <si>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</si>
  <si>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</si>
  <si>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</si>
  <si>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</si>
  <si>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</si>
  <si>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</si>
  <si>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</si>
  <si>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</si>
  <si>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</si>
  <si>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</si>
  <si>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</si>
  <si>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</si>
  <si>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</si>
  <si>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</si>
  <si>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</si>
  <si>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</si>
  <si>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</si>
  <si>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</si>
  <si>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</si>
  <si>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</si>
  <si>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</si>
  <si>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</si>
  <si>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</si>
  <si>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</si>
  <si>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</si>
  <si>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</si>
  <si>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</si>
  <si>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</si>
  <si>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</si>
  <si>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</si>
  <si>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</si>
  <si>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</si>
  <si>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</si>
  <si>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</si>
  <si>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</si>
  <si>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</si>
  <si>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</si>
  <si>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</si>
  <si>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</si>
  <si>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</si>
  <si>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</si>
  <si>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</si>
  <si>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</si>
  <si>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</si>
  <si>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</si>
  <si>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</si>
  <si>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</si>
  <si>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</si>
  <si>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</si>
  <si>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</si>
  <si>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</si>
  <si>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</si>
  <si>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</si>
  <si>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</si>
  <si>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</si>
  <si>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</si>
  <si>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</si>
  <si>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</si>
  <si>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</si>
  <si>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</si>
  <si>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</si>
  <si>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</si>
  <si>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</si>
  <si>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</si>
  <si>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</si>
  <si>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</si>
  <si>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</si>
  <si>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</si>
  <si>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</si>
  <si>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</si>
  <si>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</si>
  <si>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</si>
  <si>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</si>
  <si>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</si>
  <si>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</si>
  <si>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</si>
  <si>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</si>
  <si>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</si>
  <si>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</si>
  <si>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</si>
  <si>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</si>
  <si>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</si>
  <si>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</si>
  <si>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</si>
  <si>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</si>
  <si>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</si>
  <si>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</si>
  <si>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</si>
  <si>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</si>
  <si>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</si>
  <si>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</si>
  <si>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</si>
  <si>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</si>
  <si>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</si>
  <si>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</si>
  <si>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</si>
  <si>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</si>
  <si>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</si>
  <si>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</si>
  <si>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</si>
  <si>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</si>
  <si>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</si>
  <si>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</si>
  <si>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</si>
  <si>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</si>
  <si>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</si>
  <si>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</si>
  <si>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</si>
  <si>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</si>
  <si>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</si>
  <si>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</si>
  <si>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</si>
  <si>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</si>
  <si>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</si>
  <si>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</si>
  <si>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</si>
  <si>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</si>
  <si>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</si>
  <si>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</si>
  <si>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</si>
  <si>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</si>
  <si>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</si>
  <si>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</si>
  <si>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</si>
  <si>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</si>
  <si>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</si>
  <si>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</si>
  <si>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</si>
  <si>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</si>
  <si>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</si>
  <si>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</si>
  <si>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</si>
  <si>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</si>
  <si>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</si>
  <si>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</si>
  <si>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</si>
  <si>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</si>
  <si>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</si>
  <si>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</si>
  <si>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</si>
  <si>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</si>
  <si>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</si>
  <si>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</si>
  <si>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</si>
  <si>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</si>
  <si>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</si>
  <si>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</si>
  <si>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</si>
  <si>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</si>
  <si>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</si>
  <si>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</si>
  <si>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</si>
  <si>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</si>
  <si>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</si>
  <si>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</si>
  <si>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</si>
  <si>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</si>
  <si>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</si>
  <si>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</si>
  <si>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</si>
  <si>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</si>
  <si>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</si>
  <si>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</si>
  <si>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</si>
  <si>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</si>
  <si>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</si>
  <si>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</si>
  <si>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</si>
  <si>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</si>
  <si>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</si>
  <si>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</si>
  <si>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</si>
  <si>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</si>
  <si>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</si>
  <si>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</si>
  <si>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</si>
  <si>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</si>
  <si>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</si>
  <si>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</si>
  <si>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</si>
  <si>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</si>
  <si>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</si>
  <si>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</si>
  <si>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</si>
  <si>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</si>
  <si>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</si>
  <si>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</si>
  <si>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</si>
  <si>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</si>
  <si>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</si>
  <si>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</si>
  <si>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</si>
  <si>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</si>
  <si>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</si>
  <si>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</si>
  <si>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</si>
  <si>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</si>
  <si>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</si>
  <si>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</si>
  <si>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</si>
  <si>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</si>
  <si>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</si>
  <si>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</si>
  <si>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</si>
  <si>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</si>
  <si>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</si>
  <si>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</si>
  <si>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</si>
  <si>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</si>
  <si>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</si>
  <si>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</si>
  <si>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</si>
  <si>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</si>
  <si>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</si>
  <si>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</si>
  <si>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</si>
  <si>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</si>
  <si>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</si>
  <si>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</si>
  <si>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</si>
  <si>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</si>
  <si>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</si>
  <si>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</si>
  <si>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</si>
  <si>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</si>
  <si>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</si>
  <si>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</si>
  <si>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</si>
  <si>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</si>
  <si>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</si>
  <si>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</si>
  <si>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</si>
  <si>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</si>
  <si>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</si>
  <si>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</si>
  <si>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</si>
  <si>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</si>
  <si>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</si>
  <si>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</si>
  <si>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</si>
  <si>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</si>
  <si>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</si>
  <si>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</si>
  <si>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</si>
  <si>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</si>
  <si>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</si>
  <si>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</si>
  <si>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</si>
  <si>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</si>
  <si>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</si>
  <si>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</si>
  <si>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</si>
  <si>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</si>
  <si>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</si>
  <si>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</si>
  <si>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</si>
  <si>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</si>
  <si>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</si>
  <si>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</si>
  <si>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</si>
  <si>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</si>
  <si>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</si>
  <si>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</si>
  <si>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</si>
  <si>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</si>
  <si>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</si>
  <si>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</si>
  <si>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</si>
  <si>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</si>
  <si>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</si>
  <si>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</si>
  <si>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</si>
  <si>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</si>
  <si>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</si>
  <si>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</si>
  <si>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</si>
  <si>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</si>
  <si>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</si>
  <si>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</si>
  <si>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</si>
  <si>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</si>
  <si>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</si>
  <si>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</si>
  <si>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</si>
  <si>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</si>
  <si>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</si>
  <si>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</si>
  <si>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</si>
  <si>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</si>
  <si>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</si>
  <si>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</si>
  <si>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</si>
  <si>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</si>
  <si>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</si>
  <si>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</si>
  <si>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</si>
  <si>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</si>
  <si>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</si>
  <si>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</si>
  <si>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</si>
  <si>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</si>
  <si>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</si>
  <si>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</si>
  <si>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</si>
  <si>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</si>
  <si>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</si>
  <si>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</si>
  <si>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</si>
  <si>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</si>
  <si>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</si>
  <si>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</si>
  <si>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</si>
  <si>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</si>
  <si>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</si>
  <si>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</si>
  <si>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</si>
  <si>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</si>
  <si>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</si>
  <si>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</si>
  <si>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</si>
  <si>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</si>
  <si>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</si>
  <si>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</si>
  <si>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</si>
  <si>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</si>
  <si>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</si>
  <si>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</si>
  <si>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</si>
  <si>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</si>
  <si>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</si>
  <si>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</si>
  <si>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</si>
  <si>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</si>
  <si>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</si>
  <si>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</si>
  <si>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</si>
  <si>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</si>
  <si>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</si>
  <si>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</si>
  <si>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</si>
  <si>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</si>
  <si>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</si>
  <si>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</si>
  <si>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</si>
  <si>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</si>
  <si>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</si>
  <si>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</si>
  <si>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</si>
  <si>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</si>
  <si>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</si>
  <si>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</si>
  <si>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</si>
  <si>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</si>
  <si>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</si>
  <si>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</si>
  <si>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</si>
  <si>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</si>
  <si>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</si>
  <si>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</si>
  <si>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</si>
  <si>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</si>
  <si>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</si>
  <si>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</si>
  <si>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</si>
  <si>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</si>
  <si>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</si>
  <si>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</si>
  <si>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</si>
  <si>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</si>
  <si>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</si>
  <si>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</si>
  <si>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</si>
  <si>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</si>
  <si>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</si>
  <si>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</si>
  <si>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</si>
  <si>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</si>
  <si>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</si>
  <si>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</si>
  <si>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</si>
  <si>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</si>
  <si>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</si>
  <si>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</si>
  <si>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</si>
  <si>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</si>
  <si>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</si>
  <si>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</si>
  <si>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</si>
  <si>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</si>
  <si>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</si>
  <si>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</si>
  <si>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</si>
  <si>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</si>
  <si>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</si>
  <si>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</si>
  <si>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</si>
  <si>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</si>
  <si>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</si>
  <si>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</si>
  <si>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</si>
  <si>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</si>
  <si>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</si>
  <si>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</si>
  <si>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</si>
  <si>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</si>
  <si>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</si>
  <si>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</si>
  <si>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</si>
  <si>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</si>
  <si>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</si>
  <si>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</si>
  <si>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</si>
  <si>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</si>
  <si>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</si>
  <si>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</si>
  <si>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</si>
  <si>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</si>
  <si>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</si>
  <si>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</si>
  <si>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</si>
  <si>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</si>
  <si>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</si>
  <si>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</si>
  <si>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</si>
  <si>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</si>
  <si>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</si>
  <si>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</si>
  <si>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</si>
  <si>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</si>
  <si>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</si>
  <si>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</si>
  <si>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</si>
  <si>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</si>
  <si>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</si>
  <si>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</si>
  <si>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</si>
  <si>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</si>
  <si>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</si>
  <si>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</si>
  <si>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</si>
  <si>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</si>
  <si>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</si>
  <si>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</si>
  <si>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</si>
  <si>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</si>
  <si>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</si>
  <si>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</si>
  <si>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</si>
  <si>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</si>
  <si>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</si>
  <si>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</si>
  <si>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</si>
  <si>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</si>
  <si>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</si>
  <si>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</si>
  <si>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</si>
  <si>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</si>
  <si>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</si>
  <si>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</si>
  <si>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</si>
  <si>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</si>
  <si>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</si>
  <si>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</si>
  <si>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</si>
  <si>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</si>
  <si>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</si>
  <si>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</si>
  <si>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</si>
  <si>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</si>
  <si>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</si>
  <si>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</si>
  <si>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</si>
  <si>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</si>
  <si>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</si>
  <si>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</si>
  <si>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</si>
  <si>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</si>
  <si>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</si>
  <si>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</si>
  <si>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</si>
  <si>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</si>
  <si>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</si>
  <si>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</si>
  <si>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</si>
  <si>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</si>
  <si>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</si>
  <si>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</si>
  <si>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</si>
  <si>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</si>
  <si>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</si>
  <si>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</si>
  <si>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</si>
  <si>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</si>
  <si>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</si>
  <si>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</si>
  <si>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</si>
  <si>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</si>
  <si>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</si>
  <si>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</si>
  <si>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</si>
  <si>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</si>
  <si>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</si>
  <si>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</si>
  <si>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</si>
  <si>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</si>
  <si>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</si>
  <si>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</si>
  <si>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</si>
  <si>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</si>
  <si>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</si>
  <si>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</si>
  <si>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</si>
  <si>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</si>
  <si>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</si>
  <si>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</si>
  <si>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</si>
  <si>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</si>
  <si>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</si>
  <si>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</si>
  <si>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</si>
  <si>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</si>
  <si>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</si>
  <si>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</si>
  <si>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</si>
  <si>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</si>
  <si>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</si>
  <si>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</si>
  <si>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</si>
  <si>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</si>
  <si>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</si>
  <si>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</si>
  <si>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</si>
  <si>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</si>
  <si>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</si>
  <si>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</si>
  <si>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</si>
  <si>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</si>
  <si>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</si>
  <si>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</si>
  <si>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</si>
  <si>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</si>
  <si>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</si>
  <si>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</si>
  <si>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</si>
  <si>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</si>
  <si>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</si>
  <si>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</si>
  <si>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</si>
  <si>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</si>
  <si>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</si>
  <si>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</si>
  <si>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</si>
  <si>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</si>
  <si>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</si>
  <si>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</si>
  <si>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</si>
  <si>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</si>
  <si>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</si>
  <si>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</si>
  <si>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</si>
  <si>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</si>
  <si>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</si>
  <si>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</si>
  <si>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</si>
  <si>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</si>
  <si>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</si>
  <si>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</si>
  <si>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</si>
  <si>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</si>
  <si>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</si>
  <si>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</si>
  <si>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</si>
  <si>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</si>
  <si>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</si>
  <si>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</si>
  <si>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</si>
  <si>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</si>
  <si>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</si>
  <si>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</si>
  <si>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</si>
  <si>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</si>
  <si>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</si>
  <si>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</si>
  <si>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</si>
  <si>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</si>
  <si>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</si>
  <si>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</si>
  <si>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</si>
  <si>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</si>
  <si>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</si>
  <si>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</si>
  <si>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</si>
  <si>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</si>
  <si>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</si>
  <si>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</si>
  <si>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</si>
  <si>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</si>
  <si>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</si>
  <si>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</si>
  <si>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</si>
  <si>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</si>
  <si>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</si>
  <si>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</si>
  <si>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</si>
  <si>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</si>
  <si>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</si>
  <si>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</si>
  <si>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</si>
  <si>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</si>
  <si>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</si>
  <si>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</si>
  <si>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</si>
  <si>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</si>
  <si>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</si>
  <si>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</si>
  <si>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</si>
  <si>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</si>
  <si>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</si>
  <si>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</si>
  <si>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</si>
  <si>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</si>
  <si>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</si>
  <si>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</si>
  <si>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</si>
  <si>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</si>
  <si>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</si>
  <si>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</si>
  <si>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</si>
  <si>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</si>
  <si>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</si>
  <si>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</si>
  <si>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</si>
  <si>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</si>
  <si>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</si>
  <si>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</si>
  <si>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</si>
  <si>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</si>
  <si>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</si>
  <si>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</si>
  <si>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</si>
  <si>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</si>
  <si>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</si>
  <si>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</si>
  <si>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</si>
  <si>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</si>
  <si>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</si>
  <si>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</si>
  <si>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</si>
  <si>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</si>
  <si>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</si>
  <si>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</si>
  <si>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</si>
  <si>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</si>
  <si>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</si>
  <si>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</si>
  <si>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</si>
  <si>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</si>
  <si>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</si>
  <si>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</si>
  <si>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</si>
  <si>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</si>
  <si>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</si>
  <si>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</si>
  <si>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</si>
  <si>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</si>
  <si>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</si>
  <si>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</si>
  <si>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</si>
  <si>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</si>
  <si>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</si>
  <si>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</si>
  <si>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</si>
  <si>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</si>
  <si>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</si>
  <si>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</si>
  <si>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</si>
  <si>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</si>
  <si>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</si>
  <si>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</si>
  <si>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</si>
  <si>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</si>
  <si>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</si>
  <si>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</si>
  <si>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</si>
  <si>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</si>
  <si>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</si>
  <si>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</si>
  <si>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</si>
  <si>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</si>
  <si>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</si>
  <si>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</si>
  <si>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</si>
  <si>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</si>
  <si>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</si>
  <si>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</si>
  <si>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</si>
  <si>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</si>
  <si>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</si>
  <si>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</si>
  <si>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</si>
  <si>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</si>
  <si>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</si>
  <si>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</si>
  <si>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</si>
  <si>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</si>
  <si>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</si>
  <si>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</si>
  <si>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</si>
  <si>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</si>
  <si>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</si>
  <si>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</si>
  <si>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</si>
  <si>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</si>
  <si>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</si>
  <si>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</si>
  <si>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</si>
  <si>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</si>
  <si>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</si>
  <si>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</si>
  <si>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</si>
  <si>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</si>
  <si>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</si>
  <si>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</si>
  <si>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</si>
  <si>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</si>
  <si>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</si>
  <si>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</si>
  <si>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</si>
  <si>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</si>
  <si>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</si>
  <si>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</si>
  <si>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</si>
  <si>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</si>
  <si>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</si>
  <si>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</si>
  <si>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</si>
  <si>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</si>
  <si>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</si>
  <si>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</si>
  <si>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</si>
  <si>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</si>
  <si>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</si>
  <si>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</si>
  <si>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</si>
  <si>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</si>
  <si>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</si>
  <si>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</si>
  <si>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</si>
  <si>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</si>
  <si>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</si>
  <si>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</si>
  <si>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</si>
  <si>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</si>
  <si>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</si>
  <si>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</si>
  <si>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</si>
  <si>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</si>
  <si>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</si>
  <si>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</si>
  <si>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</si>
  <si>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</si>
  <si>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</si>
  <si>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</si>
  <si>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</si>
  <si>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</si>
  <si>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</si>
  <si>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</si>
  <si>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</si>
  <si>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</si>
  <si>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</si>
  <si>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</si>
  <si>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</si>
  <si>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</si>
  <si>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</si>
  <si>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</si>
  <si>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</si>
  <si>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</si>
  <si>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</si>
  <si>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</si>
  <si>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</si>
  <si>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</si>
  <si>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</si>
  <si>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</si>
  <si>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</si>
  <si>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</si>
  <si>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</si>
  <si>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</si>
  <si>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</si>
  <si>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</si>
  <si>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</si>
  <si>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</si>
  <si>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</si>
  <si>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</si>
  <si>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</si>
  <si>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</si>
  <si>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</si>
  <si>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</si>
  <si>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</si>
  <si>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</si>
  <si>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</si>
  <si>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</si>
  <si>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</si>
  <si>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</si>
  <si>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</si>
  <si>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</si>
  <si>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</si>
  <si>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</si>
  <si>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</si>
  <si>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</si>
  <si>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</si>
  <si>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</si>
  <si>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</si>
  <si>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</si>
  <si>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</si>
  <si>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</si>
  <si>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</si>
  <si>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</si>
  <si>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</si>
  <si>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</si>
  <si>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</si>
  <si>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</si>
  <si>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</si>
  <si>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</si>
  <si>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</si>
  <si>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</si>
  <si>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</si>
  <si>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</si>
  <si>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</si>
  <si>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</si>
  <si>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</si>
  <si>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</si>
  <si>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</si>
  <si>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</si>
  <si>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</si>
  <si>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</si>
  <si>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</si>
  <si>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</si>
  <si>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</si>
  <si>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</si>
  <si>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</si>
  <si>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</si>
  <si>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</si>
  <si>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</si>
  <si>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</si>
  <si>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</si>
  <si>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</si>
  <si>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</si>
  <si>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</si>
  <si>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</si>
  <si>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</si>
  <si>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</si>
  <si>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</si>
  <si>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</si>
  <si>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</si>
  <si>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</si>
  <si>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</si>
  <si>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</si>
  <si>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</si>
  <si>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</si>
  <si>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</si>
  <si>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</si>
  <si>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</si>
  <si>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</si>
  <si>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</si>
  <si>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</si>
  <si>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</si>
  <si>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</si>
  <si>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</si>
  <si>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</si>
  <si>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</si>
  <si>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</si>
  <si>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</si>
  <si>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</si>
  <si>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</si>
  <si>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</si>
  <si>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</si>
  <si>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</si>
  <si>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</si>
  <si>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</si>
  <si>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</si>
  <si>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</si>
  <si>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</si>
  <si>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</si>
  <si>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</si>
  <si>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</si>
  <si>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</si>
  <si>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</si>
  <si>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</si>
  <si>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</si>
  <si>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</si>
  <si>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</si>
  <si>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</si>
  <si>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</si>
  <si>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</si>
  <si>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</si>
  <si>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</si>
  <si>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</si>
  <si>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</si>
  <si>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</si>
  <si>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</si>
  <si>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</si>
  <si>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</si>
  <si>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</si>
  <si>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</si>
  <si>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</si>
  <si>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</si>
  <si>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</si>
  <si>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</si>
  <si>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</si>
  <si>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</si>
  <si>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</si>
  <si>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</si>
  <si>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</si>
  <si>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</si>
  <si>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</si>
  <si>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</si>
  <si>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</si>
  <si>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</si>
  <si>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</si>
  <si>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</si>
  <si>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</si>
  <si>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</si>
  <si>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</si>
  <si>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</si>
  <si>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</si>
  <si>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</si>
  <si>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</si>
  <si>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</si>
  <si>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</si>
  <si>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</si>
  <si>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</si>
  <si>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</si>
  <si>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</si>
  <si>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</si>
  <si>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</si>
  <si>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</si>
  <si>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</si>
  <si>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</si>
  <si>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</si>
  <si>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</si>
  <si>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</si>
  <si>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</si>
  <si>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</si>
  <si>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</si>
  <si>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</si>
  <si>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</si>
  <si>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</si>
  <si>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</si>
  <si>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</si>
  <si>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</si>
  <si>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</si>
  <si>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</si>
  <si>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</si>
  <si>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</si>
  <si>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</si>
  <si>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</si>
  <si>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</si>
  <si>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</si>
  <si>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</si>
  <si>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</si>
  <si>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</si>
  <si>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</si>
  <si>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</si>
  <si>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</si>
  <si>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</si>
  <si>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</si>
  <si>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</si>
  <si>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</si>
  <si>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</si>
  <si>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</si>
  <si>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</si>
  <si>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</si>
  <si>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</si>
  <si>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</si>
  <si>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</si>
  <si>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</si>
  <si>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</si>
  <si>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</si>
  <si>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</si>
  <si>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</si>
  <si>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</si>
  <si>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</si>
  <si>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</si>
  <si>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</si>
  <si>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</si>
  <si>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</si>
  <si>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</si>
  <si>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</si>
  <si>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</si>
  <si>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</si>
  <si>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</si>
  <si>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</si>
  <si>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</si>
  <si>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</si>
  <si>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</si>
  <si>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</si>
  <si>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</si>
  <si>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</si>
  <si>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</si>
  <si>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</si>
  <si>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</si>
  <si>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</si>
  <si>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</si>
  <si>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</si>
  <si>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</si>
  <si>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</si>
  <si>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</si>
  <si>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</si>
  <si>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</si>
  <si>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</si>
  <si>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</si>
  <si>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</si>
  <si>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</si>
  <si>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</si>
  <si>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</si>
  <si>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</si>
  <si>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</si>
  <si>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</si>
  <si>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</si>
  <si>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</si>
  <si>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</si>
  <si>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</si>
  <si>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</si>
  <si>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</si>
  <si>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</si>
  <si>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</si>
  <si>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</si>
  <si>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</si>
  <si>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</si>
  <si>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</si>
  <si>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</si>
  <si>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</si>
  <si>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</si>
  <si>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</si>
  <si>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</si>
  <si>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</si>
  <si>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</si>
  <si>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</si>
  <si>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</si>
  <si>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</si>
  <si>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</si>
  <si>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</si>
  <si>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</si>
  <si>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</si>
  <si>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</si>
  <si>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</si>
  <si>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</si>
  <si>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</si>
  <si>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</si>
  <si>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</si>
  <si>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</si>
  <si>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</si>
  <si>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</si>
  <si>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</si>
  <si>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</si>
  <si>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</si>
  <si>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</si>
  <si>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</si>
  <si>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</si>
  <si>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</si>
  <si>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</si>
  <si>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</si>
  <si>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</si>
  <si>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</si>
  <si>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</si>
  <si>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</si>
  <si>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</si>
  <si>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</si>
  <si>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</si>
  <si>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</si>
  <si>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</si>
  <si>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</si>
  <si>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</si>
  <si>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</si>
  <si>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</si>
  <si>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</si>
  <si>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</si>
  <si>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</si>
  <si>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</si>
  <si>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</si>
  <si>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</si>
  <si>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</si>
  <si>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</si>
  <si>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</si>
  <si>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</si>
  <si>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</si>
  <si>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</si>
  <si>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</si>
  <si>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</si>
  <si>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</si>
  <si>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</si>
  <si>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</si>
  <si>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</si>
  <si>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</si>
  <si>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</si>
  <si>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</si>
  <si>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</si>
  <si>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</si>
  <si>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</si>
  <si>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</si>
  <si>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</si>
  <si>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</si>
  <si>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</si>
  <si>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</si>
  <si>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</si>
  <si>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</si>
  <si>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</si>
  <si>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</si>
  <si>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</si>
  <si>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</si>
  <si>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</si>
  <si>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</si>
  <si>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</si>
  <si>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</si>
  <si>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</si>
  <si>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</si>
  <si>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</si>
  <si>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</si>
  <si>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</si>
  <si>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</si>
  <si>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</si>
  <si>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</si>
  <si>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</si>
  <si>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</si>
  <si>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</si>
  <si>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</si>
  <si>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</si>
  <si>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</si>
  <si>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</si>
  <si>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</si>
  <si>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</si>
  <si>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</si>
  <si>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</si>
  <si>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</si>
  <si>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</si>
  <si>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</si>
  <si>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</si>
  <si>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</si>
  <si>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</si>
  <si>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</si>
  <si>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</si>
  <si>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</si>
  <si>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</si>
  <si>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</si>
  <si>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</si>
  <si>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</si>
  <si>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</si>
  <si>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</si>
  <si>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</si>
  <si>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</si>
  <si>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</si>
  <si>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</si>
  <si>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</si>
  <si>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</si>
  <si>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</si>
  <si>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</si>
  <si>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</si>
  <si>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</si>
  <si>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</si>
  <si>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</si>
  <si>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</si>
  <si>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</si>
  <si>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</si>
  <si>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</si>
  <si>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</si>
  <si>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</si>
  <si>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</si>
  <si>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</si>
  <si>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</si>
  <si>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</si>
  <si>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</si>
  <si>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</si>
  <si>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</si>
  <si>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</si>
  <si>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</si>
  <si>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</si>
  <si>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</si>
  <si>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</si>
  <si>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</si>
  <si>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</si>
  <si>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</si>
  <si>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</si>
  <si>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</si>
  <si>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</si>
  <si>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</si>
  <si>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</si>
  <si>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</si>
  <si>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</si>
  <si>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</si>
  <si>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</si>
  <si>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</si>
  <si>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</si>
  <si>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</si>
  <si>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</si>
  <si>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</si>
  <si>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</si>
  <si>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</si>
  <si>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</si>
  <si>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</si>
  <si>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</si>
  <si>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</si>
  <si>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</si>
  <si>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</si>
  <si>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</si>
  <si>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</si>
  <si>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</si>
  <si>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</si>
  <si>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</si>
  <si>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</si>
  <si>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</si>
  <si>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</si>
  <si>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</si>
  <si>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</si>
  <si>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</si>
  <si>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</si>
  <si>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</si>
  <si>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</si>
  <si>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</si>
  <si>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</si>
  <si>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</si>
  <si>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</si>
  <si>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</si>
  <si>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</si>
  <si>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</si>
  <si>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</si>
  <si>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</si>
  <si>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</si>
  <si>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</si>
  <si>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</si>
  <si>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</si>
  <si>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</si>
  <si>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</si>
  <si>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</si>
  <si>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</si>
  <si>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</si>
  <si>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</si>
  <si>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</si>
  <si>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</si>
  <si>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</si>
  <si>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</si>
  <si>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</si>
  <si>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</si>
  <si>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</si>
  <si>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</si>
  <si>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</si>
  <si>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</si>
  <si>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</si>
  <si>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</si>
  <si>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</si>
  <si>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</si>
  <si>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</si>
  <si>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</si>
  <si>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</si>
  <si>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</si>
  <si>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</si>
  <si>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</si>
  <si>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</si>
  <si>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</si>
  <si>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</si>
  <si>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</si>
  <si>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</si>
  <si>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</si>
  <si>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</si>
  <si>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</si>
  <si>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</si>
  <si>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</si>
  <si>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</si>
  <si>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</si>
  <si>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</si>
  <si>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</si>
  <si>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</si>
  <si>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</si>
  <si>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</si>
  <si>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</si>
  <si>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</si>
  <si>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</si>
  <si>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</si>
  <si>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</si>
  <si>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</si>
  <si>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</si>
  <si>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</si>
  <si>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</si>
  <si>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</si>
  <si>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</si>
  <si>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</si>
  <si>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</si>
  <si>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</si>
  <si>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</si>
  <si>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</si>
  <si>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</si>
  <si>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</si>
  <si>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</si>
  <si>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</si>
  <si>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</si>
  <si>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</si>
  <si>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</si>
  <si>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</si>
  <si>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</si>
  <si>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</si>
  <si>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</si>
  <si>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</si>
  <si>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</si>
  <si>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</si>
  <si>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</si>
  <si>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</si>
  <si>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</si>
  <si>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</si>
  <si>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</si>
  <si>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</si>
  <si>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</si>
  <si>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</si>
  <si>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</si>
  <si>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</si>
  <si>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</si>
  <si>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</si>
  <si>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</si>
  <si>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</si>
  <si>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</si>
  <si>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</si>
  <si>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</si>
  <si>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</si>
  <si>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</si>
  <si>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</si>
  <si>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</si>
  <si>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</si>
  <si>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</si>
  <si>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</si>
  <si>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</si>
  <si>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</si>
  <si>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</si>
  <si>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</si>
  <si>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</si>
  <si>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</si>
  <si>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</si>
  <si>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</si>
  <si>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</si>
  <si>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</si>
  <si>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</si>
  <si>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</si>
  <si>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</si>
  <si>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</si>
  <si>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</si>
  <si>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</si>
  <si>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</si>
  <si>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</si>
  <si>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</si>
  <si>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</si>
  <si>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</si>
  <si>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</si>
  <si>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</si>
  <si>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</si>
  <si>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</si>
  <si>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</si>
  <si>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</si>
  <si>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</si>
  <si>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</si>
  <si>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</si>
  <si>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</si>
  <si>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</si>
  <si>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</si>
  <si>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</si>
  <si>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</si>
  <si>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</si>
  <si>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</si>
  <si>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</si>
  <si>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</si>
  <si>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</si>
  <si>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</si>
  <si>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</si>
  <si>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</si>
  <si>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</si>
  <si>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</si>
  <si>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</si>
  <si>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</si>
  <si>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</si>
  <si>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</si>
  <si>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</si>
  <si>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</si>
  <si>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</si>
  <si>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</si>
  <si>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</si>
  <si>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</si>
  <si>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</si>
  <si>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</si>
  <si>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</si>
  <si>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</si>
  <si>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</si>
  <si>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</si>
  <si>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</si>
  <si>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</si>
  <si>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</si>
  <si>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</si>
  <si>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</si>
  <si>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</si>
  <si>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</si>
  <si>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</si>
  <si>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</si>
  <si>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</si>
  <si>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</si>
  <si>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</si>
  <si>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</si>
  <si>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</si>
  <si>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</si>
  <si>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</si>
  <si>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</si>
  <si>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</si>
  <si>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</si>
  <si>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</si>
  <si>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</si>
  <si>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</si>
  <si>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</si>
  <si>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</si>
  <si>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</si>
  <si>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</si>
  <si>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</si>
  <si>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</si>
  <si>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</si>
  <si>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</si>
  <si>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</si>
  <si>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</si>
  <si>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</si>
  <si>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</si>
  <si>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</si>
  <si>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</si>
  <si>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</si>
  <si>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</si>
  <si>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</si>
  <si>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</si>
  <si>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</si>
  <si>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</si>
  <si>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</si>
  <si>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</si>
  <si>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</si>
  <si>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</si>
  <si>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</si>
  <si>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</si>
  <si>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</si>
  <si>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</si>
  <si>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</si>
  <si>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</si>
  <si>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</si>
  <si>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</si>
  <si>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</si>
  <si>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</si>
  <si>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</si>
  <si>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</si>
  <si>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</si>
  <si>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</si>
  <si>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</si>
  <si>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</si>
  <si>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</si>
  <si>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</si>
  <si>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</si>
  <si>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</si>
  <si>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</si>
  <si>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</si>
  <si>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</si>
  <si>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</si>
  <si>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</si>
  <si>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</si>
  <si>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</si>
  <si>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</si>
  <si>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</si>
  <si>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</si>
  <si>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</si>
  <si>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</si>
  <si>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</si>
  <si>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</si>
  <si>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</si>
  <si>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</si>
  <si>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</si>
  <si>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</si>
  <si>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</si>
  <si>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</si>
  <si>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</si>
  <si>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</si>
  <si>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</si>
  <si>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</si>
  <si>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</si>
  <si>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</si>
  <si>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</si>
  <si>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</si>
  <si>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</si>
  <si>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</si>
  <si>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</si>
  <si>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</si>
  <si>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</si>
  <si>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</si>
  <si>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</si>
  <si>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</si>
  <si>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</si>
  <si>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</si>
  <si>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</si>
  <si>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</si>
  <si>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</si>
  <si>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</si>
  <si>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</si>
  <si>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</si>
  <si>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</si>
  <si>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</si>
  <si>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</si>
  <si>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</si>
  <si>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</si>
  <si>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</si>
  <si>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</si>
  <si>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</si>
  <si>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</si>
  <si>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</si>
  <si>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</si>
  <si>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</si>
  <si>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</si>
  <si>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</si>
  <si>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</si>
  <si>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</si>
  <si>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</si>
  <si>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</si>
  <si>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</si>
  <si>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</si>
  <si>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</si>
  <si>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</si>
  <si>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</si>
  <si>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</si>
  <si>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</si>
  <si>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</si>
  <si>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</si>
  <si>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</si>
  <si>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</si>
  <si>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</si>
  <si>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</si>
  <si>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</si>
  <si>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</si>
  <si>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</si>
  <si>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</si>
  <si>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</si>
  <si>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</si>
  <si>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</si>
  <si>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</si>
  <si>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</si>
  <si>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</si>
  <si>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</si>
  <si>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</si>
  <si>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</si>
  <si>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</si>
  <si>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</si>
  <si>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</si>
  <si>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</si>
  <si>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</si>
  <si>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</si>
  <si>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</si>
  <si>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</si>
  <si>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</si>
  <si>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</si>
  <si>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</si>
  <si>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</si>
  <si>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</si>
  <si>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</si>
  <si>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</si>
  <si>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</si>
  <si>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</si>
  <si>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</si>
  <si>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</si>
  <si>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</si>
  <si>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</si>
  <si>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</si>
  <si>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</si>
  <si>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</si>
  <si>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</si>
  <si>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</si>
  <si>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</si>
  <si>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</si>
  <si>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</si>
  <si>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</si>
  <si>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</si>
  <si>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</si>
  <si>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</si>
  <si>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</si>
  <si>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</si>
  <si>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</si>
  <si>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</si>
  <si>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</si>
  <si>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</si>
  <si>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</si>
  <si>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</si>
  <si>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</si>
  <si>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</si>
  <si>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</si>
  <si>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</si>
  <si>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</si>
  <si>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</si>
  <si>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</si>
  <si>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</si>
  <si>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</si>
  <si>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</si>
  <si>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</si>
  <si>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</si>
  <si>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</si>
  <si>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</si>
  <si>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</si>
  <si>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</si>
  <si>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</si>
  <si>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</si>
  <si>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</si>
  <si>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</si>
  <si>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</si>
  <si>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</si>
  <si>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</si>
  <si>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</si>
  <si>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</si>
  <si>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</si>
  <si>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</si>
  <si>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</si>
  <si>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</si>
  <si>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</si>
  <si>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</si>
  <si>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</si>
  <si>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</si>
  <si>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</si>
  <si>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</si>
  <si>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</si>
  <si>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</si>
  <si>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</si>
  <si>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</si>
  <si>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</si>
  <si>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</si>
  <si>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</si>
  <si>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</si>
  <si>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</si>
  <si>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</si>
  <si>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</si>
  <si>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</si>
  <si>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</si>
  <si>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</si>
  <si>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</si>
  <si>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</si>
  <si>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</si>
  <si>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</si>
  <si>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</si>
  <si>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</si>
  <si>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</si>
  <si>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</si>
  <si>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</si>
  <si>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</si>
  <si>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</si>
  <si>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</si>
  <si>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</si>
  <si>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</si>
  <si>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</si>
  <si>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</si>
  <si>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</si>
  <si>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</si>
  <si>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</si>
  <si>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</si>
  <si>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</si>
  <si>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</si>
  <si>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</si>
  <si>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</si>
  <si>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</si>
  <si>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</si>
  <si>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</si>
  <si>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</si>
  <si>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</si>
  <si>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</si>
  <si>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</si>
  <si>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</si>
  <si>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</si>
  <si>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</si>
  <si>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</si>
  <si>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</si>
  <si>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</si>
  <si>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</si>
  <si>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</si>
  <si>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</si>
  <si>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</si>
  <si>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</si>
  <si>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</si>
  <si>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</si>
  <si>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</si>
  <si>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</si>
  <si>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</si>
  <si>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</si>
  <si>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</si>
  <si>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</si>
  <si>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</si>
  <si>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</si>
  <si>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</si>
  <si>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</si>
  <si>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</si>
  <si>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</si>
  <si>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</si>
  <si>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</si>
  <si>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</si>
  <si>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</si>
  <si>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</si>
  <si>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</si>
  <si>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</si>
  <si>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</si>
  <si>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</si>
  <si>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</si>
  <si>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</si>
  <si>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</si>
  <si>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</si>
  <si>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</si>
  <si>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</si>
  <si>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</si>
  <si>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</si>
  <si>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</si>
  <si>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</si>
  <si>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</si>
  <si>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</si>
  <si>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</si>
  <si>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</si>
  <si>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</si>
  <si>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</si>
  <si>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</si>
  <si>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</si>
  <si>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</si>
  <si>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</si>
  <si>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</si>
  <si>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</si>
  <si>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</si>
  <si>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</si>
  <si>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</si>
  <si>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</si>
  <si>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</si>
  <si>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</si>
  <si>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</si>
  <si>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</si>
  <si>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</si>
  <si>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</si>
  <si>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</si>
  <si>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</si>
  <si>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</si>
  <si>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</si>
  <si>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</si>
  <si>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</si>
  <si>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</si>
  <si>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</si>
  <si>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</si>
  <si>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</si>
  <si>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</si>
  <si>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</si>
  <si>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</si>
  <si>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</si>
  <si>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</si>
  <si>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</si>
  <si>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</si>
  <si>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</si>
  <si>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</si>
  <si>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</si>
  <si>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</si>
  <si>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</si>
  <si>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</si>
  <si>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</si>
  <si>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</si>
  <si>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</si>
  <si>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</si>
  <si>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</si>
  <si>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</si>
  <si>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</si>
  <si>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</si>
  <si>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</si>
  <si>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</si>
  <si>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</si>
  <si>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</si>
  <si>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</si>
  <si>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</si>
  <si>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</si>
  <si>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</si>
  <si>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</si>
  <si>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</si>
  <si>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</si>
  <si>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</si>
  <si>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</si>
  <si>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</si>
  <si>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</si>
  <si>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</si>
  <si>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</si>
  <si>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</si>
  <si>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</si>
  <si>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</si>
  <si>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</si>
  <si>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</si>
  <si>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</si>
  <si>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</si>
  <si>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</si>
  <si>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</si>
  <si>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</si>
  <si>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</si>
  <si>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</si>
  <si>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</si>
  <si>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</si>
  <si>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</si>
  <si>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</si>
  <si>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</si>
  <si>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</si>
  <si>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</si>
  <si>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</si>
  <si>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</si>
  <si>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</si>
  <si>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</si>
  <si>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</si>
  <si>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</si>
  <si>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</si>
  <si>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</si>
  <si>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</si>
  <si>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</si>
  <si>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</si>
  <si>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</si>
  <si>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</si>
  <si>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</si>
  <si>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</si>
  <si>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</si>
  <si>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</si>
  <si>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</si>
  <si>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</si>
  <si>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</si>
  <si>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</si>
  <si>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</si>
  <si>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</si>
  <si>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</si>
  <si>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</si>
  <si>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</si>
  <si>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</si>
  <si>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</si>
  <si>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</si>
  <si>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</si>
  <si>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</si>
  <si>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</si>
  <si>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</si>
  <si>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</si>
  <si>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</si>
  <si>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</si>
  <si>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</si>
  <si>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</si>
  <si>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</si>
  <si>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</si>
  <si>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</si>
  <si>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</si>
  <si>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</si>
  <si>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</si>
  <si>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</si>
  <si>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</si>
  <si>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</si>
  <si>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</si>
  <si>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</si>
  <si>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</si>
  <si>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</si>
  <si>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</si>
  <si>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</si>
  <si>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</si>
  <si>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</si>
  <si>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</si>
  <si>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</si>
  <si>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</si>
  <si>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</si>
  <si>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</si>
  <si>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</si>
  <si>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</si>
  <si>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</si>
  <si>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</si>
  <si>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</si>
  <si>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</si>
  <si>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</si>
  <si>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</si>
  <si>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</si>
  <si>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</si>
  <si>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</si>
  <si>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</si>
  <si>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</si>
  <si>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</si>
  <si>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</si>
  <si>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</si>
  <si>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</si>
  <si>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</si>
  <si>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</si>
  <si>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</si>
  <si>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</si>
  <si>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</si>
  <si>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</si>
  <si>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</si>
  <si>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</si>
  <si>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</si>
  <si>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</si>
  <si>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</si>
  <si>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</si>
  <si>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</si>
  <si>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</si>
  <si>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</si>
  <si>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</si>
  <si>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</si>
  <si>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</si>
  <si>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</si>
  <si>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</si>
  <si>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</si>
  <si>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</si>
  <si>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</si>
  <si>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</si>
  <si>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</si>
  <si>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</si>
  <si>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</si>
  <si>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</si>
  <si>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</si>
  <si>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</si>
  <si>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</si>
  <si>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</si>
  <si>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</si>
  <si>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</si>
  <si>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</si>
  <si>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</si>
  <si>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</si>
  <si>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</si>
  <si>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</si>
  <si>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</si>
  <si>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</si>
  <si>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</si>
  <si>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</si>
  <si>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</si>
  <si>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</si>
  <si>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</si>
  <si>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</si>
  <si>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</si>
  <si>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</si>
  <si>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</si>
  <si>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</si>
  <si>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</si>
  <si>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</si>
  <si>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</si>
  <si>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</si>
  <si>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</si>
  <si>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</si>
  <si>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</si>
  <si>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</si>
  <si>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</si>
  <si>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</si>
  <si>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</si>
  <si>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</si>
  <si>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</si>
  <si>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</si>
  <si>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</si>
  <si>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</si>
  <si>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</si>
  <si>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</si>
  <si>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</si>
  <si>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</si>
  <si>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</si>
  <si>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</si>
  <si>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</si>
  <si>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</si>
  <si>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</si>
  <si>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</si>
  <si>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</si>
  <si>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</si>
  <si>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</si>
  <si>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</si>
  <si>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</si>
  <si>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</si>
  <si>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</si>
  <si>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</si>
  <si>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</si>
  <si>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</si>
  <si>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</si>
  <si>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</si>
  <si>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</si>
  <si>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</si>
  <si>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</si>
  <si>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</si>
  <si>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</si>
  <si>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</si>
  <si>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</si>
  <si>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</si>
  <si>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</si>
  <si>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</si>
  <si>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</si>
  <si>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</si>
  <si>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</si>
  <si>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</si>
  <si>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</si>
  <si>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</si>
  <si>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</si>
  <si>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</si>
  <si>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</si>
  <si>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</si>
  <si>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</si>
  <si>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</si>
  <si>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</si>
  <si>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</si>
  <si>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</si>
  <si>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</si>
  <si>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</si>
  <si>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</si>
  <si>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</si>
  <si>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</si>
  <si>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</si>
  <si>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</si>
  <si>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</si>
  <si>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</si>
  <si>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</si>
  <si>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</si>
  <si>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</si>
  <si>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</si>
  <si>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</si>
  <si>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</si>
  <si>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</si>
  <si>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</si>
  <si>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</si>
  <si>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</si>
  <si>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</si>
  <si>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</si>
  <si>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</si>
  <si>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</si>
  <si>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</si>
  <si>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</si>
  <si>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</si>
  <si>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</si>
  <si>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</si>
  <si>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</si>
  <si>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</si>
  <si>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</si>
  <si>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</si>
  <si>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</si>
  <si>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</si>
  <si>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</si>
  <si>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</si>
  <si>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</si>
  <si>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</si>
  <si>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</si>
  <si>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</si>
  <si>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</si>
  <si>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</si>
  <si>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</si>
  <si>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</si>
  <si>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</si>
  <si>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</si>
  <si>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</si>
  <si>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</si>
  <si>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</si>
  <si>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</si>
  <si>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</si>
  <si>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</si>
  <si>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</si>
  <si>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</si>
  <si>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</si>
  <si>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</si>
  <si>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</si>
  <si>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</si>
  <si>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</si>
  <si>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</si>
  <si>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</si>
  <si>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</si>
  <si>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</si>
  <si>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</si>
  <si>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</si>
  <si>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</si>
  <si>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</si>
  <si>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</si>
  <si>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</si>
  <si>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</si>
  <si>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</si>
  <si>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</si>
  <si>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</si>
  <si>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</si>
  <si>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</si>
  <si>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</si>
  <si>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</si>
  <si>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</si>
  <si>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</si>
  <si>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</si>
  <si>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</si>
  <si>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</si>
  <si>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</si>
  <si>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</si>
  <si>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</si>
  <si>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</si>
  <si>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</si>
  <si>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</si>
  <si>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</si>
  <si>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</si>
  <si>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</si>
  <si>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</si>
  <si>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</si>
  <si>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</si>
  <si>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</si>
  <si>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</si>
  <si>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</si>
  <si>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</si>
  <si>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</si>
  <si>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</si>
  <si>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</si>
  <si>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</si>
  <si>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</si>
  <si>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</si>
  <si>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</si>
  <si>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</si>
  <si>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</si>
  <si>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</si>
  <si>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</si>
  <si>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</si>
  <si>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</si>
  <si>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</si>
  <si>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</si>
  <si>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</si>
  <si>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</si>
  <si>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</si>
  <si>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</si>
  <si>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</si>
  <si>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</si>
  <si>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</si>
  <si>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</si>
  <si>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</si>
  <si>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</si>
  <si>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</si>
  <si>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</si>
  <si>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</si>
  <si>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</si>
  <si>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</si>
  <si>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</si>
  <si>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</si>
  <si>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</si>
  <si>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</si>
  <si>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</si>
  <si>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</si>
  <si>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</si>
  <si>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</si>
  <si>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</si>
  <si>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</si>
  <si>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</si>
  <si>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</si>
  <si>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</si>
  <si>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</si>
  <si>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</si>
  <si>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</si>
  <si>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</si>
  <si>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</si>
  <si>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</si>
  <si>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</si>
  <si>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</si>
  <si>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</si>
  <si>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</si>
  <si>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</si>
  <si>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</si>
  <si>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</si>
  <si>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</si>
  <si>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</si>
  <si>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</si>
  <si>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</si>
  <si>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</si>
  <si>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</si>
  <si>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</si>
  <si>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</si>
  <si>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</si>
  <si>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</si>
  <si>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</si>
  <si>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</si>
  <si>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</si>
  <si>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</si>
  <si>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</si>
  <si>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</si>
  <si>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</si>
  <si>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</si>
  <si>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</si>
  <si>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</si>
  <si>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</si>
  <si>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</si>
  <si>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</si>
  <si>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</si>
  <si>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</si>
  <si>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</si>
  <si>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</si>
  <si>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</si>
  <si>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</si>
  <si>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</si>
  <si>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</si>
  <si>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</si>
  <si>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</si>
  <si>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</si>
  <si>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</si>
  <si>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</si>
  <si>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</si>
  <si>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</si>
  <si>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</si>
  <si>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</si>
  <si>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</si>
  <si>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</si>
  <si>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</si>
  <si>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</si>
  <si>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</si>
  <si>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</si>
  <si>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</si>
  <si>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</si>
  <si>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</si>
  <si>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</si>
  <si>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</si>
  <si>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</si>
  <si>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</si>
  <si>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</si>
  <si>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</si>
  <si>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</si>
  <si>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</si>
  <si>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</si>
  <si>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</si>
  <si>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</si>
  <si>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</si>
  <si>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</si>
  <si>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</si>
  <si>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</si>
  <si>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</si>
  <si>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</si>
  <si>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</si>
  <si>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</si>
  <si>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</si>
  <si>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</si>
  <si>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</si>
  <si>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</si>
  <si>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</si>
  <si>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</si>
  <si>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</si>
  <si>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</si>
  <si>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</si>
  <si>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</si>
  <si>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</si>
  <si>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</si>
  <si>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</si>
  <si>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</si>
  <si>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</si>
  <si>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</si>
  <si>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</si>
  <si>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</si>
  <si>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</si>
  <si>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</si>
  <si>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</si>
  <si>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</si>
  <si>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</si>
  <si>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</si>
  <si>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</si>
  <si>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</si>
  <si>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</si>
  <si>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</si>
  <si>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</si>
  <si>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</si>
  <si>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</si>
  <si>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</si>
  <si>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</si>
  <si>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</si>
  <si>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</si>
  <si>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</si>
  <si>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</si>
  <si>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</si>
  <si>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</si>
  <si>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</si>
  <si>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</si>
  <si>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</si>
  <si>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</si>
  <si>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</si>
  <si>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</si>
  <si>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</si>
  <si>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</si>
  <si>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</si>
  <si>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</si>
  <si>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</si>
  <si>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</si>
  <si>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</si>
  <si>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</si>
  <si>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</si>
  <si>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</si>
  <si>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</si>
  <si>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</si>
  <si>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</si>
  <si>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</si>
  <si>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</si>
  <si>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</si>
  <si>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</si>
  <si>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</si>
  <si>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</si>
  <si>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</si>
  <si>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</si>
  <si>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</si>
  <si>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</si>
  <si>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</si>
  <si>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</si>
  <si>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</si>
  <si>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</si>
  <si>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</si>
  <si>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</si>
  <si>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</si>
  <si>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</si>
  <si>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</si>
  <si>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</si>
  <si>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</si>
  <si>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</si>
  <si>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</si>
  <si>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</si>
  <si>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</si>
  <si>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</si>
  <si>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</si>
  <si>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</si>
  <si>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</si>
  <si>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</si>
  <si>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</si>
  <si>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</si>
  <si>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</si>
  <si>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</si>
  <si>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</si>
  <si>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</si>
  <si>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</si>
  <si>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</si>
  <si>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</si>
  <si>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</si>
  <si>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</si>
  <si>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</si>
  <si>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</si>
  <si>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</si>
  <si>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</si>
  <si>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</si>
  <si>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</si>
  <si>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</si>
  <si>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</si>
  <si>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</si>
  <si>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</si>
  <si>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</si>
  <si>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</si>
  <si>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</si>
  <si>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</si>
  <si>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</si>
  <si>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</si>
  <si>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</si>
  <si>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</si>
  <si>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</si>
  <si>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</si>
  <si>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</si>
  <si>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</si>
  <si>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</si>
  <si>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</si>
  <si>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</si>
  <si>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</si>
  <si>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</si>
  <si>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</si>
  <si>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</si>
  <si>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</si>
  <si>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</si>
  <si>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</si>
  <si>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</si>
  <si>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</si>
  <si>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</si>
  <si>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</si>
  <si>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</si>
  <si>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</si>
  <si>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</si>
  <si>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</si>
  <si>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</si>
  <si>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</si>
  <si>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</si>
  <si>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</si>
  <si>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</si>
  <si>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</si>
  <si>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</si>
  <si>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</si>
  <si>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</si>
  <si>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</si>
  <si>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</si>
  <si>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</si>
  <si>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</si>
  <si>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</si>
  <si>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</si>
  <si>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</si>
  <si>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</si>
  <si>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</si>
  <si>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</si>
  <si>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</si>
  <si>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</si>
  <si>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</si>
  <si>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</si>
  <si>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</si>
  <si>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</si>
  <si>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</si>
  <si>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</si>
  <si>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</si>
  <si>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</si>
  <si>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</si>
  <si>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</si>
  <si>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</si>
  <si>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</si>
  <si>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</si>
  <si>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</si>
  <si>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</si>
  <si>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</si>
  <si>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</si>
  <si>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</si>
  <si>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</si>
  <si>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</si>
  <si>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</si>
  <si>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</si>
  <si>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</si>
  <si>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</si>
  <si>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</si>
  <si>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</si>
  <si>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</si>
  <si>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</si>
  <si>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</si>
  <si>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</si>
  <si>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</si>
  <si>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</si>
  <si>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</si>
  <si>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</si>
  <si>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</si>
  <si>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</si>
  <si>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</si>
  <si>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</si>
  <si>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</si>
  <si>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</si>
  <si>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</si>
  <si>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</si>
  <si>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</si>
  <si>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</si>
  <si>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</si>
  <si>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</si>
  <si>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</si>
  <si>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</si>
  <si>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</si>
  <si>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</si>
  <si>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</si>
  <si>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</si>
  <si>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</si>
  <si>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</si>
  <si>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</si>
  <si>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</si>
  <si>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</si>
  <si>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</si>
  <si>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</si>
  <si>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</si>
  <si>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</si>
  <si>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</si>
  <si>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</si>
  <si>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</si>
  <si>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</si>
  <si>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</si>
  <si>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</si>
  <si>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</si>
  <si>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</si>
  <si>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</si>
  <si>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</si>
  <si>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</si>
  <si>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</si>
  <si>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</si>
  <si>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</si>
  <si>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</si>
  <si>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</si>
  <si>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</si>
  <si>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</si>
  <si>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</si>
  <si>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</si>
  <si>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</si>
  <si>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</si>
  <si>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</si>
  <si>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</si>
  <si>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</si>
  <si>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</si>
  <si>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</si>
  <si>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</si>
  <si>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</si>
  <si>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</si>
  <si>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</si>
  <si>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</si>
  <si>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</si>
  <si>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</si>
  <si>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</si>
  <si>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</si>
  <si>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</si>
  <si>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</si>
  <si>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</si>
  <si>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</si>
  <si>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</si>
  <si>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</si>
  <si>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</si>
  <si>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</si>
  <si>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</si>
  <si>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</si>
  <si>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</si>
  <si>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</si>
  <si>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</si>
  <si>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</si>
  <si>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</si>
  <si>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</si>
  <si>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</si>
  <si>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</si>
  <si>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</si>
  <si>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</si>
  <si>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</si>
  <si>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</si>
  <si>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</si>
  <si>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</si>
  <si>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</si>
  <si>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</si>
  <si>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</si>
  <si>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</si>
  <si>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</si>
  <si>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</si>
  <si>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</si>
  <si>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</si>
  <si>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</si>
  <si>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</si>
  <si>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</si>
  <si>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</si>
  <si>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</si>
  <si>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</si>
  <si>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</si>
  <si>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</si>
  <si>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</si>
  <si>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</si>
  <si>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</si>
  <si>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</si>
  <si>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</si>
  <si>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</si>
  <si>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</si>
  <si>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</si>
  <si>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</si>
  <si>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</si>
  <si>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</si>
  <si>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</si>
  <si>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</si>
  <si>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</si>
  <si>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</si>
  <si>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</si>
  <si>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</si>
  <si>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</si>
  <si>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</si>
  <si>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</si>
  <si>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</si>
  <si>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</si>
  <si>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</si>
  <si>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</si>
  <si>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</si>
  <si>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</si>
  <si>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</si>
  <si>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</si>
  <si>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</si>
  <si>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</si>
  <si>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</si>
  <si>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</si>
  <si>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</si>
  <si>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</si>
  <si>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</si>
  <si>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</si>
  <si>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</si>
  <si>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</si>
  <si>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</si>
  <si>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</si>
  <si>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</si>
  <si>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</si>
  <si>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</si>
  <si>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</si>
  <si>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</si>
  <si>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</si>
  <si>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</si>
  <si>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</si>
  <si>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</si>
  <si>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</si>
  <si>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</si>
  <si>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</si>
  <si>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</si>
  <si>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</si>
  <si>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</si>
  <si>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</si>
  <si>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</si>
  <si>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</si>
  <si>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</si>
  <si>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</si>
  <si>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</si>
  <si>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</si>
  <si>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</si>
  <si>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</si>
  <si>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</si>
  <si>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</si>
  <si>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</si>
  <si>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</si>
  <si>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</si>
  <si>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</si>
  <si>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</si>
  <si>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</si>
  <si>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</si>
  <si>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</si>
  <si>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</si>
  <si>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</si>
  <si>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</si>
  <si>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</si>
  <si>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</si>
  <si>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</si>
  <si>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</si>
  <si>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</si>
  <si>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</si>
  <si>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</si>
  <si>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</si>
  <si>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</si>
  <si>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</si>
  <si>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</si>
  <si>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</si>
  <si>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</si>
  <si>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</si>
  <si>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</si>
  <si>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</si>
  <si>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</si>
  <si>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</si>
  <si>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</si>
  <si>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</si>
  <si>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</si>
  <si>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</si>
  <si>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</si>
  <si>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</si>
  <si>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</si>
  <si>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</si>
  <si>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</si>
  <si>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</si>
  <si>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</si>
  <si>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</si>
  <si>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</si>
  <si>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</si>
  <si>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</si>
  <si>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</si>
  <si>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</si>
  <si>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</si>
  <si>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</si>
  <si>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</si>
  <si>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</si>
  <si>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</si>
  <si>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</si>
  <si>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</si>
  <si>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</si>
  <si>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</si>
  <si>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</si>
  <si>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</si>
  <si>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</si>
  <si>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</si>
  <si>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</si>
  <si>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</si>
  <si>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</si>
  <si>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</si>
  <si>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</si>
  <si>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</si>
  <si>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</si>
  <si>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</si>
  <si>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</si>
  <si>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</si>
  <si>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</si>
  <si>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</si>
  <si>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</si>
  <si>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</si>
  <si>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</si>
  <si>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</si>
  <si>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</si>
  <si>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</si>
  <si>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</si>
  <si>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</si>
  <si>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</si>
  <si>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</si>
  <si>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</si>
  <si>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</si>
  <si>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</si>
  <si>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</si>
  <si>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</si>
  <si>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</si>
  <si>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</si>
  <si>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</si>
  <si>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</si>
  <si>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</si>
  <si>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</si>
  <si>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</si>
  <si>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</si>
  <si>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</si>
  <si>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</si>
  <si>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</si>
  <si>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</si>
  <si>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</si>
  <si>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</si>
  <si>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</si>
  <si>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</si>
  <si>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</si>
  <si>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</si>
  <si>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</si>
  <si>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</si>
  <si>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</si>
  <si>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</si>
  <si>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</si>
  <si>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</si>
  <si>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</si>
  <si>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</si>
  <si>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</si>
  <si>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</si>
  <si>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</si>
  <si>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</si>
  <si>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</si>
  <si>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</si>
  <si>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</si>
  <si>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</si>
  <si>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</si>
  <si>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</si>
  <si>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</si>
  <si>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</si>
  <si>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</si>
  <si>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</si>
  <si>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</si>
  <si>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</si>
  <si>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</si>
  <si>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</si>
  <si>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</si>
  <si>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</si>
  <si>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</si>
  <si>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</si>
  <si>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</si>
  <si>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</si>
  <si>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</si>
  <si>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</si>
  <si>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</si>
  <si>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</si>
  <si>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</si>
  <si>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</si>
  <si>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</si>
  <si>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</si>
  <si>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</si>
  <si>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</si>
  <si>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</si>
  <si>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</si>
  <si>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</si>
  <si>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</si>
  <si>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</si>
  <si>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</si>
  <si>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</si>
  <si>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</si>
  <si>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</si>
  <si>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</si>
  <si>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</si>
  <si>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</si>
  <si>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</si>
  <si>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</si>
  <si>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</si>
  <si>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</si>
  <si>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</si>
  <si>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</si>
  <si>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</si>
  <si>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</si>
  <si>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</si>
  <si>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</si>
  <si>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</si>
  <si>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</si>
  <si>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</si>
  <si>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</si>
  <si>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</si>
  <si>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</si>
  <si>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</si>
  <si>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</si>
  <si>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</si>
  <si>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</si>
  <si>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</si>
  <si>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</si>
  <si>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</si>
  <si>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</si>
  <si>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</si>
  <si>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</si>
  <si>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</si>
  <si>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</si>
  <si>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</si>
  <si>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</si>
  <si>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</si>
  <si>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</si>
  <si>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</si>
  <si>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</si>
  <si>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</si>
  <si>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</si>
  <si>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</si>
  <si>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</si>
  <si>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</si>
  <si>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</si>
  <si>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</si>
  <si>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</si>
  <si>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</si>
  <si>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</si>
  <si>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</si>
  <si>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</si>
  <si>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</si>
  <si>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</si>
  <si>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</si>
  <si>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</si>
  <si>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</si>
  <si>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</si>
  <si>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</si>
  <si>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</si>
  <si>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</si>
  <si>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</si>
  <si>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</si>
  <si>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</si>
  <si>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</si>
  <si>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</si>
  <si>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</si>
  <si>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</si>
  <si>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</si>
  <si>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</si>
  <si>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</si>
  <si>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</si>
  <si>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</si>
  <si>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</si>
  <si>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</si>
  <si>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</si>
  <si>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</si>
  <si>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</si>
  <si>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</si>
  <si>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</si>
  <si>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</si>
  <si>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</si>
  <si>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</si>
  <si>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</si>
  <si>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</si>
  <si>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</si>
  <si>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</si>
  <si>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</si>
  <si>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</si>
  <si>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</si>
  <si>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</si>
  <si>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</si>
  <si>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</si>
  <si>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</si>
  <si>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</si>
  <si>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</si>
  <si>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</si>
  <si>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</si>
  <si>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</si>
  <si>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</si>
  <si>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</si>
  <si>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</si>
  <si>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</si>
  <si>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</si>
  <si>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</si>
  <si>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</si>
  <si>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</si>
  <si>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</si>
  <si>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</si>
  <si>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</si>
  <si>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</si>
  <si>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</si>
  <si>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</si>
  <si>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</si>
  <si>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</si>
  <si>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</si>
  <si>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</si>
  <si>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</si>
  <si>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</si>
  <si>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</si>
  <si>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</si>
  <si>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</si>
  <si>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</si>
  <si>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</si>
  <si>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</si>
  <si>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</si>
  <si>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</si>
  <si>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</si>
  <si>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</si>
  <si>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</si>
  <si>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</si>
  <si>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</si>
  <si>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</si>
  <si>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</si>
  <si>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</si>
  <si>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</si>
  <si>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</si>
  <si>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</si>
  <si>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</si>
  <si>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</si>
  <si>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</si>
  <si>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</si>
  <si>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</si>
  <si>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</si>
  <si>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</si>
  <si>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</si>
  <si>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</si>
  <si>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</si>
  <si>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</si>
  <si>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</si>
  <si>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</si>
  <si>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</si>
  <si>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</si>
  <si>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</si>
  <si>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</si>
  <si>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</si>
  <si>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</si>
  <si>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</si>
  <si>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</si>
  <si>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</si>
  <si>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</si>
  <si>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</si>
  <si>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</si>
  <si>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</si>
  <si>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</si>
  <si>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</si>
  <si>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</si>
  <si>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</si>
  <si>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</si>
  <si>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</si>
  <si>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</si>
  <si>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</si>
  <si>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</si>
  <si>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</si>
  <si>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</si>
  <si>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</si>
  <si>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</si>
  <si>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</si>
  <si>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</si>
  <si>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</si>
  <si>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</si>
  <si>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</si>
  <si>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</si>
  <si>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</si>
  <si>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</si>
  <si>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</si>
  <si>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</si>
  <si>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</si>
  <si>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</si>
  <si>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</si>
  <si>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</si>
  <si>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</si>
  <si>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</si>
  <si>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</si>
  <si>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</si>
  <si>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</si>
  <si>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</si>
  <si>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</si>
  <si>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</si>
  <si>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</si>
  <si>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</si>
  <si>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</si>
  <si>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</si>
  <si>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</si>
  <si>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</si>
  <si>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</si>
  <si>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</si>
  <si>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</si>
  <si>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</si>
  <si>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</si>
  <si>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</si>
  <si>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</si>
  <si>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</si>
  <si>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</si>
  <si>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</si>
  <si>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</si>
  <si>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</si>
  <si>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</si>
  <si>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</si>
  <si>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</si>
  <si>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</si>
  <si>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</si>
  <si>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</si>
  <si>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</si>
  <si>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</si>
  <si>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</si>
  <si>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</si>
  <si>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</si>
  <si>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</si>
  <si>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</si>
  <si>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</si>
  <si>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</si>
  <si>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</si>
  <si>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</si>
  <si>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</si>
  <si>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</si>
  <si>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</si>
  <si>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</si>
  <si>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</si>
  <si>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</si>
  <si>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</si>
  <si>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</si>
  <si>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</si>
  <si>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</si>
  <si>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</si>
  <si>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</si>
  <si>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</si>
  <si>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</si>
  <si>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</si>
  <si>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</si>
  <si>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</si>
  <si>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</si>
  <si>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</si>
  <si>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</si>
  <si>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</si>
  <si>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</si>
  <si>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</si>
  <si>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</si>
  <si>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</si>
  <si>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</si>
  <si>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</si>
  <si>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</si>
  <si>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</si>
  <si>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</si>
  <si>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</si>
  <si>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</si>
  <si>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</si>
  <si>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</si>
  <si>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</si>
  <si>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</si>
  <si>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</si>
  <si>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</si>
  <si>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</si>
  <si>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</si>
  <si>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</si>
  <si>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</si>
  <si>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</si>
  <si>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</si>
  <si>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</si>
  <si>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</si>
  <si>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</si>
  <si>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</si>
  <si>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</si>
  <si>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</si>
  <si>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</si>
  <si>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</si>
  <si>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</si>
  <si>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</si>
  <si>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</si>
  <si>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</si>
  <si>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</si>
  <si>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</si>
  <si>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</si>
  <si>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</si>
  <si>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</si>
  <si>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</si>
  <si>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</si>
  <si>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</si>
  <si>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</si>
  <si>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</si>
  <si>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</si>
  <si>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</si>
  <si>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</si>
  <si>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</si>
  <si>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</si>
  <si>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</si>
  <si>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</si>
  <si>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</si>
  <si>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</si>
  <si>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</si>
  <si>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</si>
  <si>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</si>
  <si>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</si>
  <si>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</si>
  <si>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</si>
  <si>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</si>
  <si>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</si>
  <si>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</si>
  <si>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</si>
  <si>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</si>
  <si>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</si>
  <si>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</si>
  <si>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</si>
  <si>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</si>
  <si>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</si>
  <si>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</si>
  <si>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</si>
  <si>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</si>
  <si>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</si>
  <si>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</si>
  <si>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</si>
  <si>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</si>
  <si>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</si>
  <si>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</si>
  <si>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</si>
  <si>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</si>
  <si>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</si>
  <si>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</si>
  <si>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</si>
  <si>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</si>
  <si>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</si>
  <si>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</si>
  <si>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</si>
  <si>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</si>
  <si>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</si>
  <si>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</si>
  <si>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</si>
  <si>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</si>
  <si>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</si>
  <si>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</si>
  <si>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</si>
  <si>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</si>
  <si>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</si>
  <si>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</si>
  <si>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</si>
  <si>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</si>
  <si>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</si>
  <si>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</si>
  <si>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</si>
  <si>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</si>
  <si>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</si>
  <si>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</si>
  <si>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</si>
  <si>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</si>
  <si>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</si>
  <si>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</si>
  <si>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</si>
  <si>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</si>
  <si>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</si>
  <si>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</si>
  <si>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</si>
  <si>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</si>
  <si>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</si>
  <si>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</si>
  <si>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</si>
  <si>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</si>
  <si>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</si>
  <si>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</si>
  <si>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</si>
  <si>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</si>
  <si>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</si>
  <si>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</si>
  <si>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</si>
  <si>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</si>
  <si>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</si>
  <si>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</si>
  <si>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</si>
  <si>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</si>
  <si>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</si>
  <si>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</si>
  <si>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</si>
  <si>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</si>
  <si>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</si>
  <si>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</si>
  <si>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</si>
  <si>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</si>
  <si>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</si>
  <si>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</si>
  <si>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</si>
  <si>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</si>
  <si>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</si>
  <si>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</si>
  <si>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</si>
  <si>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</si>
  <si>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</si>
  <si>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</si>
  <si>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</si>
  <si>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</si>
  <si>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</si>
  <si>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</si>
  <si>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</si>
  <si>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</si>
  <si>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</si>
  <si>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</si>
  <si>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</si>
  <si>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</si>
  <si>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</si>
  <si>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</si>
  <si>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</si>
  <si>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</si>
  <si>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</si>
  <si>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</si>
  <si>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</si>
  <si>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</si>
  <si>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</si>
  <si>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</si>
  <si>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</si>
  <si>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</si>
  <si>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</si>
  <si>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</si>
  <si>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</si>
  <si>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</si>
  <si>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</si>
  <si>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</si>
  <si>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</si>
  <si>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</si>
  <si>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</si>
  <si>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</si>
  <si>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</si>
  <si>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</si>
  <si>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</si>
  <si>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</si>
  <si>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</si>
  <si>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</si>
  <si>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</si>
  <si>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</si>
  <si>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</si>
  <si>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</si>
  <si>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</si>
  <si>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</si>
  <si>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</si>
  <si>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</si>
  <si>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</si>
  <si>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</si>
  <si>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</si>
  <si>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</si>
  <si>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</si>
  <si>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</si>
  <si>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</si>
  <si>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</si>
  <si>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</si>
  <si>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</si>
  <si>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</si>
  <si>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</si>
  <si>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</si>
  <si>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</si>
  <si>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</si>
  <si>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</si>
  <si>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</si>
  <si>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</si>
  <si>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</si>
  <si>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</si>
  <si>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</si>
  <si>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</si>
  <si>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</si>
  <si>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</si>
  <si>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</si>
  <si>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</si>
  <si>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</si>
  <si>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</si>
  <si>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</si>
  <si>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</si>
  <si>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</si>
  <si>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</si>
  <si>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</si>
  <si>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</si>
  <si>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</si>
  <si>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</si>
  <si>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</si>
  <si>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</si>
  <si>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</si>
  <si>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</si>
  <si>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</si>
  <si>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</si>
  <si>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</si>
  <si>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</si>
  <si>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</si>
  <si>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</si>
  <si>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</si>
  <si>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</si>
  <si>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</si>
  <si>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</si>
  <si>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</si>
  <si>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</si>
  <si>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</si>
  <si>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</si>
  <si>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</si>
  <si>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</si>
  <si>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</si>
  <si>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</si>
  <si>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</si>
  <si>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</si>
  <si>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</si>
  <si>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</si>
  <si>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</si>
  <si>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</si>
  <si>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</si>
  <si>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</si>
  <si>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</si>
  <si>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</si>
  <si>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</si>
  <si>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</si>
  <si>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</si>
  <si>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</si>
  <si>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</si>
  <si>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</si>
  <si>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</si>
  <si>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</si>
  <si>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</si>
  <si>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</si>
  <si>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</si>
  <si>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</si>
  <si>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</si>
  <si>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</si>
  <si>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</si>
  <si>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</si>
  <si>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</si>
  <si>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</si>
  <si>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</si>
  <si>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</si>
  <si>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</si>
  <si>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</si>
  <si>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</si>
  <si>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</si>
  <si>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</si>
  <si>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</si>
  <si>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</si>
  <si>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</si>
  <si>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</si>
  <si>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</si>
  <si>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</si>
  <si>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</si>
  <si>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</si>
  <si>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</si>
  <si>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</si>
  <si>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</si>
  <si>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</si>
  <si>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</si>
  <si>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</si>
  <si>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</si>
  <si>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</si>
  <si>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</si>
  <si>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</si>
  <si>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</si>
  <si>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</si>
  <si>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</si>
  <si>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</si>
  <si>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</si>
  <si>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</si>
  <si>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</si>
  <si>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</si>
  <si>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</si>
  <si>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</si>
  <si>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</si>
  <si>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</si>
  <si>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</si>
  <si>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</si>
  <si>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</si>
  <si>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</si>
  <si>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</si>
  <si>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</si>
  <si>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</si>
  <si>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</si>
  <si>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</si>
  <si>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</si>
  <si>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</si>
  <si>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</si>
  <si>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</si>
  <si>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</si>
  <si>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</si>
  <si>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</si>
  <si>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</si>
  <si>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</si>
  <si>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</si>
  <si>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</si>
  <si>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</si>
  <si>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</si>
  <si>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</si>
  <si>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</si>
  <si>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</si>
  <si>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</si>
  <si>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</si>
  <si>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</si>
  <si>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</si>
  <si>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</si>
  <si>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</si>
  <si>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</si>
  <si>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</si>
  <si>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</si>
  <si>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</si>
  <si>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</si>
  <si>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</si>
  <si>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</si>
  <si>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</si>
  <si>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</si>
  <si>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</si>
  <si>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</si>
  <si>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</si>
  <si>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</si>
  <si>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</si>
  <si>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</si>
  <si>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</si>
  <si>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</si>
  <si>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</si>
  <si>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</si>
  <si>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</si>
  <si>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</si>
  <si>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</si>
  <si>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</si>
  <si>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</si>
  <si>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</si>
  <si>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</si>
  <si>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</si>
  <si>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</si>
  <si>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</si>
  <si>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</si>
  <si>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</si>
  <si>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</si>
  <si>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</si>
  <si>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</si>
  <si>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</si>
  <si>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</si>
  <si>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</si>
  <si>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</si>
  <si>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</si>
  <si>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</si>
  <si>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</si>
  <si>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</si>
  <si>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</si>
  <si>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</si>
  <si>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</si>
  <si>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</si>
  <si>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</si>
  <si>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</si>
  <si>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</si>
  <si>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</si>
  <si>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</si>
  <si>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</si>
  <si>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</si>
  <si>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</si>
  <si>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</si>
  <si>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</si>
  <si>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</si>
  <si>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</si>
  <si>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</si>
  <si>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</si>
  <si>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</si>
  <si>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</si>
  <si>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</si>
  <si>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</si>
  <si>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</si>
  <si>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</si>
  <si>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</si>
  <si>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</si>
  <si>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</si>
  <si>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</si>
  <si>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</si>
  <si>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</si>
  <si>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</si>
  <si>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</si>
  <si>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</si>
  <si>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</si>
  <si>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</si>
  <si>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</si>
  <si>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</si>
  <si>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</si>
  <si>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</si>
  <si>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</si>
  <si>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</si>
  <si>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</si>
  <si>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</si>
  <si>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</si>
  <si>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</si>
  <si>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</si>
  <si>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</si>
  <si>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</si>
  <si>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</si>
  <si>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</si>
  <si>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</si>
  <si>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</si>
  <si>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</si>
  <si>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</si>
  <si>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</si>
  <si>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</si>
  <si>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</si>
  <si>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</si>
  <si>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</si>
  <si>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</si>
  <si>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</si>
  <si>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</si>
  <si>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</si>
  <si>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</si>
  <si>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</si>
  <si>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</si>
  <si>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</si>
  <si>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</si>
  <si>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</si>
  <si>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</si>
  <si>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</si>
  <si>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</si>
  <si>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</si>
  <si>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</si>
  <si>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</si>
  <si>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</si>
  <si>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</si>
  <si>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</si>
  <si>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</si>
  <si>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</si>
  <si>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</si>
  <si>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</si>
  <si>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</si>
  <si>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</si>
  <si>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</si>
  <si>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</si>
  <si>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</si>
  <si>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</si>
  <si>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</si>
  <si>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</si>
  <si>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</si>
  <si>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</si>
  <si>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</si>
  <si>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</si>
  <si>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</si>
  <si>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</si>
  <si>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</si>
  <si>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</si>
  <si>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</si>
  <si>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</si>
  <si>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</si>
  <si>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</si>
  <si>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</si>
  <si>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</si>
  <si>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</si>
  <si>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</si>
  <si>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</si>
  <si>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</si>
  <si>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</si>
  <si>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</si>
  <si>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</si>
  <si>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</si>
  <si>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</si>
  <si>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</si>
  <si>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</si>
  <si>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</si>
  <si>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</si>
  <si>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</si>
  <si>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</si>
  <si>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</si>
  <si>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</si>
  <si>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</si>
  <si>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</si>
  <si>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</si>
  <si>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</si>
  <si>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</si>
  <si>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</si>
  <si>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</si>
  <si>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</si>
  <si>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</si>
  <si>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</si>
  <si>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</si>
  <si>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</si>
  <si>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</si>
  <si>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</si>
  <si>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</si>
  <si>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</si>
  <si>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</si>
  <si>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</si>
  <si>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</si>
  <si>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</si>
  <si>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</si>
  <si>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</si>
  <si>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</si>
  <si>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</si>
  <si>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</si>
  <si>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</si>
  <si>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</si>
  <si>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</si>
  <si>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</si>
  <si>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</si>
  <si>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</si>
  <si>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</si>
  <si>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</si>
  <si>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</si>
  <si>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</si>
  <si>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</si>
  <si>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</si>
  <si>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</si>
  <si>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</si>
  <si>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</si>
  <si>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</si>
  <si>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</si>
  <si>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</si>
  <si>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</si>
  <si>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</si>
  <si>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</si>
  <si>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</si>
  <si>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</si>
  <si>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</si>
  <si>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</si>
  <si>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</si>
  <si>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</si>
  <si>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</si>
  <si>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</si>
  <si>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</si>
  <si>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</si>
  <si>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</si>
  <si>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</si>
  <si>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</si>
  <si>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</si>
  <si>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</si>
  <si>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</si>
  <si>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</si>
  <si>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</si>
  <si>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</si>
  <si>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</si>
  <si>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</si>
  <si>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</si>
  <si>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</si>
  <si>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</si>
  <si>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</si>
  <si>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</si>
  <si>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</si>
  <si>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</si>
  <si>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</si>
  <si>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</si>
  <si>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</si>
  <si>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</si>
  <si>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</si>
  <si>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</si>
  <si>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</si>
  <si>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</si>
  <si>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</si>
  <si>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</si>
  <si>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</si>
  <si>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</si>
  <si>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</si>
  <si>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</si>
  <si>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</si>
  <si>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</si>
  <si>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</si>
  <si>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</si>
  <si>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</si>
  <si>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</si>
  <si>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</si>
  <si>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</si>
  <si>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</si>
  <si>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</si>
  <si>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</si>
  <si>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</si>
  <si>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</si>
  <si>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</si>
  <si>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</si>
  <si>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</si>
  <si>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</si>
  <si>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</si>
  <si>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</si>
  <si>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</si>
  <si>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</si>
  <si>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</si>
  <si>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</si>
  <si>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</si>
  <si>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</si>
  <si>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</si>
  <si>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</si>
  <si>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</si>
  <si>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</si>
  <si>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</si>
  <si>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</si>
  <si>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</si>
  <si>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</si>
  <si>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</si>
  <si>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</si>
  <si>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</si>
  <si>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</si>
  <si>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</si>
  <si>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</si>
  <si>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</si>
  <si>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</si>
  <si>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</si>
  <si>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</si>
  <si>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</si>
  <si>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</si>
  <si>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</si>
  <si>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</si>
  <si>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</si>
  <si>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</si>
  <si>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</si>
  <si>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</si>
  <si>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</si>
  <si>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</si>
  <si>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</si>
  <si>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</si>
  <si>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</si>
  <si>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</si>
  <si>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</si>
  <si>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</si>
  <si>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</si>
  <si>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</si>
  <si>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</si>
  <si>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</si>
  <si>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</si>
  <si>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</si>
  <si>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</si>
  <si>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</si>
  <si>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</si>
  <si>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</si>
  <si>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</si>
  <si>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</si>
  <si>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</si>
  <si>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</si>
  <si>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</si>
  <si>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</si>
  <si>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</si>
  <si>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</si>
  <si>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</si>
  <si>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</si>
  <si>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</si>
  <si>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</si>
  <si>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</si>
  <si>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</si>
  <si>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</si>
  <si>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</si>
  <si>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</si>
  <si>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</si>
  <si>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</si>
  <si>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</si>
  <si>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</si>
  <si>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</si>
  <si>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</si>
  <si>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</si>
  <si>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</si>
  <si>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</si>
  <si>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</si>
  <si>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</si>
  <si>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</si>
  <si>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</si>
  <si>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</si>
  <si>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</si>
  <si>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</si>
  <si>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</si>
  <si>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</si>
  <si>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</si>
  <si>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</si>
  <si>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</si>
  <si>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</si>
  <si>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</si>
  <si>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</si>
  <si>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</si>
  <si>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</si>
  <si>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</si>
  <si>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</si>
  <si>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</si>
  <si>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</si>
  <si>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</si>
  <si>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</si>
  <si>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</si>
  <si>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</si>
  <si>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</si>
  <si>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</si>
  <si>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</si>
  <si>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</si>
  <si>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</si>
  <si>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</si>
  <si>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</si>
  <si>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</si>
  <si>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</si>
  <si>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</si>
  <si>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</si>
  <si>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</si>
  <si>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</si>
  <si>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</si>
  <si>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</si>
  <si>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</si>
  <si>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</si>
  <si>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</si>
  <si>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</si>
  <si>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</si>
  <si>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</si>
  <si>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</si>
  <si>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</si>
  <si>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</si>
  <si>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</si>
  <si>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</si>
  <si>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</si>
  <si>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</si>
  <si>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</si>
  <si>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</si>
  <si>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</si>
  <si>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</si>
  <si>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</si>
  <si>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</si>
  <si>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</si>
  <si>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</si>
  <si>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</si>
  <si>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</si>
  <si>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</si>
  <si>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</si>
  <si>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</si>
  <si>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</si>
  <si>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</si>
  <si>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</si>
  <si>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</si>
  <si>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</si>
  <si>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</si>
  <si>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</si>
  <si>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</si>
  <si>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</si>
  <si>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</si>
  <si>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</si>
  <si>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</si>
  <si>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</si>
  <si>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</si>
  <si>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</si>
  <si>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</si>
  <si>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</si>
  <si>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</si>
  <si>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</si>
  <si>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</si>
  <si>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</si>
  <si>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</si>
  <si>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</si>
  <si>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</si>
  <si>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</si>
  <si>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</si>
  <si>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</si>
  <si>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</si>
  <si>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</si>
  <si>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</si>
  <si>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</si>
  <si>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</si>
  <si>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</si>
  <si>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</si>
  <si>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</si>
  <si>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</si>
  <si>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</si>
  <si>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</si>
  <si>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</si>
  <si>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</si>
  <si>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</si>
  <si>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</si>
  <si>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</si>
  <si>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</si>
  <si>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</si>
  <si>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</si>
  <si>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</si>
  <si>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</si>
  <si>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</si>
  <si>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</si>
  <si>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</si>
  <si>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</si>
  <si>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</si>
  <si>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</si>
  <si>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</si>
  <si>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</si>
  <si>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</si>
  <si>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</si>
  <si>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</si>
  <si>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</si>
  <si>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</si>
  <si>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</si>
  <si>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</si>
  <si>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</si>
  <si>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</si>
  <si>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</si>
  <si>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</si>
  <si>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</si>
  <si>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</si>
  <si>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</si>
  <si>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</si>
  <si>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</si>
  <si>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</si>
  <si>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</si>
  <si>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</si>
  <si>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</si>
  <si>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</si>
  <si>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</si>
  <si>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</si>
  <si>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</si>
  <si>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</si>
  <si>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</si>
  <si>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</si>
  <si>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</si>
  <si>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</si>
  <si>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</si>
  <si>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</si>
  <si>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</si>
  <si>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</si>
  <si>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</si>
  <si>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</si>
  <si>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</si>
  <si>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</si>
  <si>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</si>
  <si>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</si>
  <si>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</si>
  <si>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</si>
  <si>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</si>
  <si>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</si>
  <si>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</si>
  <si>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</si>
  <si>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</si>
  <si>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</si>
  <si>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</si>
  <si>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</si>
  <si>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</si>
  <si>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</si>
  <si>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</si>
  <si>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</si>
  <si>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</si>
  <si>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</si>
  <si>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</si>
  <si>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</si>
  <si>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</si>
  <si>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</si>
  <si>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</si>
  <si>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</si>
  <si>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</si>
  <si>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</si>
  <si>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</si>
  <si>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</si>
  <si>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</si>
  <si>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</si>
  <si>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</si>
  <si>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</si>
  <si>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</si>
  <si>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</si>
  <si>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</si>
  <si>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</si>
  <si>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</si>
  <si>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</si>
  <si>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</si>
  <si>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</si>
  <si>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</si>
  <si>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</si>
  <si>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</si>
  <si>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</si>
  <si>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</si>
  <si>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</si>
  <si>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</si>
  <si>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</si>
  <si>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</si>
  <si>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</si>
  <si>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</si>
  <si>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</si>
  <si>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</si>
  <si>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</si>
  <si>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</si>
  <si>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</si>
  <si>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</si>
  <si>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</si>
  <si>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</si>
  <si>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</si>
  <si>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</si>
  <si>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</si>
  <si>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</si>
  <si>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</si>
  <si>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</si>
  <si>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</si>
  <si>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</si>
  <si>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</si>
  <si>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</si>
  <si>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</si>
  <si>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</si>
  <si>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</si>
  <si>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</si>
  <si>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</si>
  <si>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</si>
  <si>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</si>
  <si>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</si>
  <si>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</si>
  <si>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</si>
  <si>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</si>
  <si>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</si>
  <si>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</si>
  <si>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</si>
  <si>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</si>
  <si>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</si>
  <si>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</si>
  <si>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</si>
  <si>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</si>
  <si>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</si>
  <si>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</si>
  <si>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</si>
  <si>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</si>
  <si>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</si>
  <si>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</si>
  <si>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</si>
  <si>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</si>
  <si>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</si>
  <si>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</si>
  <si>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</si>
  <si>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</si>
  <si>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</si>
  <si>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</si>
  <si>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</si>
  <si>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</si>
  <si>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</si>
  <si>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</si>
  <si>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</si>
  <si>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</si>
  <si>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</si>
  <si>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</si>
  <si>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</si>
  <si>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</si>
  <si>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</si>
  <si>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</si>
  <si>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</si>
  <si>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</si>
  <si>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</si>
  <si>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</si>
  <si>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</si>
  <si>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</si>
  <si>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</si>
  <si>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</si>
  <si>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</si>
  <si>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</si>
  <si>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</si>
  <si>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</si>
  <si>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</si>
  <si>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</si>
  <si>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</si>
  <si>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</si>
  <si>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</si>
  <si>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</si>
  <si>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</si>
  <si>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</si>
  <si>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</si>
  <si>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</si>
  <si>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</si>
  <si>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</si>
  <si>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</si>
  <si>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</si>
  <si>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</si>
  <si>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</si>
  <si>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</si>
  <si>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</si>
  <si>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</si>
  <si>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</si>
  <si>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</si>
  <si>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</si>
  <si>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</si>
  <si>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</si>
  <si>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</si>
  <si>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</si>
  <si>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</si>
  <si>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</si>
  <si>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</si>
  <si>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</si>
  <si>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</si>
  <si>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</si>
  <si>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</si>
  <si>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</si>
  <si>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</si>
  <si>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</si>
  <si>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</si>
  <si>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</si>
  <si>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</si>
  <si>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</si>
  <si>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</si>
  <si>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</si>
  <si>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</si>
  <si>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</si>
  <si>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</si>
  <si>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</si>
  <si>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</si>
  <si>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</si>
  <si>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</si>
  <si>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</si>
  <si>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</si>
  <si>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</si>
  <si>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</si>
  <si>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</si>
  <si>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</si>
  <si>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</si>
  <si>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</si>
  <si>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</si>
  <si>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</si>
  <si>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</si>
  <si>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</si>
  <si>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</si>
  <si>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</si>
  <si>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</si>
  <si>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</si>
  <si>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</si>
  <si>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</si>
  <si>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</si>
  <si>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</si>
  <si>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</si>
  <si>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</si>
  <si>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</si>
  <si>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</si>
  <si>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</si>
  <si>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</si>
  <si>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</si>
  <si>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</si>
  <si>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</si>
  <si>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</si>
  <si>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</si>
  <si>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</si>
  <si>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</si>
  <si>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</si>
  <si>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</si>
  <si>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</si>
  <si>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</si>
  <si>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</si>
  <si>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</si>
  <si>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</si>
  <si>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</si>
  <si>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</si>
  <si>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</si>
  <si>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</si>
  <si>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</si>
  <si>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</si>
  <si>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</si>
  <si>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</si>
  <si>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</si>
  <si>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</si>
  <si>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</si>
  <si>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</si>
  <si>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</si>
  <si>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</si>
  <si>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</si>
  <si>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</si>
  <si>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</si>
  <si>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</si>
  <si>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</si>
  <si>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</si>
  <si>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</si>
  <si>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</si>
  <si>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</si>
  <si>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</si>
  <si>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</si>
  <si>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</si>
  <si>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</si>
  <si>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</si>
  <si>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</si>
  <si>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</si>
  <si>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</si>
  <si>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</si>
  <si>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</si>
  <si>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</si>
  <si>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</si>
  <si>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</si>
  <si>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</si>
  <si>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</si>
  <si>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</si>
  <si>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</si>
  <si>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</si>
  <si>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</si>
  <si>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</si>
  <si>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</si>
  <si>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</si>
  <si>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</si>
  <si>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</si>
  <si>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</si>
  <si>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</si>
  <si>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</si>
  <si>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</si>
  <si>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</si>
  <si>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</si>
  <si>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</si>
  <si>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</si>
  <si>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</si>
  <si>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</si>
  <si>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</si>
  <si>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</si>
  <si>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</si>
  <si>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</si>
  <si>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</si>
  <si>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</si>
  <si>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</si>
  <si>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</si>
  <si>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</si>
  <si>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</si>
  <si>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</si>
  <si>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</si>
  <si>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</si>
  <si>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</si>
  <si>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</si>
  <si>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</si>
  <si>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</si>
  <si>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</si>
  <si>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</si>
  <si>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</si>
  <si>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</si>
  <si>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</si>
  <si>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</si>
  <si>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</si>
  <si>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</si>
  <si>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</si>
  <si>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</si>
  <si>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</si>
  <si>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</si>
  <si>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</si>
  <si>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</si>
  <si>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</si>
  <si>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</si>
  <si>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</si>
  <si>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</si>
  <si>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</si>
  <si>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</si>
  <si>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</si>
  <si>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</si>
  <si>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</si>
  <si>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</si>
  <si>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</si>
  <si>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</si>
  <si>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</si>
  <si>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</si>
  <si>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</si>
  <si>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</si>
  <si>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</si>
  <si>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</si>
  <si>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</si>
  <si>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</si>
  <si>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</si>
  <si>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</si>
  <si>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</si>
  <si>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</si>
  <si>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</si>
  <si>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</si>
  <si>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</si>
  <si>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</si>
  <si>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</si>
  <si>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</si>
  <si>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</si>
  <si>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</si>
  <si>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</si>
  <si>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</si>
  <si>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</si>
  <si>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</si>
  <si>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</si>
  <si>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</si>
  <si>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</si>
  <si>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</si>
  <si>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</si>
  <si>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</si>
  <si>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</si>
  <si>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</si>
  <si>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</si>
  <si>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</si>
  <si>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</si>
  <si>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</si>
  <si>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</si>
  <si>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</si>
  <si>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</si>
  <si>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</si>
  <si>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</si>
  <si>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</si>
  <si>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</si>
  <si>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</si>
  <si>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</si>
  <si>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</si>
  <si>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</si>
  <si>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</si>
  <si>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</si>
  <si>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</si>
  <si>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</si>
  <si>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</si>
  <si>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</si>
  <si>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</si>
  <si>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</si>
  <si>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</si>
  <si>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</si>
  <si>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</si>
  <si>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</si>
  <si>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</si>
  <si>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</si>
  <si>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</si>
  <si>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</si>
  <si>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</si>
  <si>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</si>
  <si>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</si>
  <si>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</si>
  <si>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</si>
  <si>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</si>
  <si>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</si>
  <si>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</si>
  <si>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</si>
  <si>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</si>
  <si>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</si>
  <si>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</si>
  <si>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</si>
  <si>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</si>
  <si>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</si>
  <si>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</si>
  <si>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</si>
  <si>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</si>
  <si>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</si>
  <si>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</si>
  <si>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</si>
  <si>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</si>
  <si>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</si>
  <si>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</si>
  <si>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</si>
  <si>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</si>
  <si>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</si>
  <si>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</si>
  <si>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</si>
  <si>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</si>
  <si>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</si>
  <si>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</si>
  <si>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</si>
  <si>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</si>
  <si>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</si>
  <si>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</si>
  <si>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</si>
  <si>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</si>
  <si>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</si>
  <si>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</si>
  <si>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</si>
  <si>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</si>
  <si>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</si>
  <si>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</si>
  <si>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</si>
  <si>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</si>
  <si>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</si>
  <si>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</si>
  <si>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</si>
  <si>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</si>
  <si>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</si>
  <si>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</si>
  <si>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</si>
  <si>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</si>
  <si>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</si>
  <si>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</si>
  <si>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</si>
  <si>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</si>
  <si>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</si>
  <si>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</si>
  <si>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</si>
  <si>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</si>
  <si>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</si>
  <si>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</si>
  <si>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</si>
  <si>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</si>
  <si>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</si>
  <si>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</si>
  <si>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</si>
  <si>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</si>
  <si>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</si>
  <si>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</si>
  <si>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</si>
  <si>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</si>
  <si>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</si>
  <si>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</si>
  <si>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</si>
  <si>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</si>
  <si>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</si>
  <si>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</si>
  <si>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</si>
  <si>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</si>
  <si>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</si>
  <si>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</si>
  <si>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</si>
  <si>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</si>
  <si>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</si>
  <si>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</si>
  <si>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</si>
  <si>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</si>
  <si>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</si>
  <si>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</si>
  <si>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</si>
  <si>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</si>
  <si>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</si>
  <si>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</si>
  <si>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</si>
  <si>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</si>
  <si>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</si>
  <si>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</si>
  <si>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</si>
  <si>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</si>
  <si>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</si>
  <si>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</si>
  <si>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</si>
  <si>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</si>
  <si>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</si>
  <si>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</si>
  <si>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</si>
  <si>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</si>
  <si>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</si>
  <si>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</si>
  <si>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</si>
  <si>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</si>
  <si>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</si>
  <si>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</si>
  <si>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</si>
  <si>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</si>
  <si>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</si>
  <si>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</si>
  <si>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</si>
  <si>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</si>
  <si>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</si>
  <si>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</si>
  <si>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</si>
  <si>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</si>
  <si>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</si>
  <si>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</si>
  <si>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</si>
  <si>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</si>
  <si>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</si>
  <si>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</si>
  <si>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</si>
  <si>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</si>
  <si>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</si>
  <si>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</si>
  <si>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</si>
  <si>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</si>
  <si>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</si>
  <si>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</si>
  <si>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</si>
  <si>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</si>
  <si>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</si>
  <si>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</si>
  <si>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</si>
  <si>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</si>
  <si>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</si>
  <si>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</si>
  <si>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</si>
  <si>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</si>
  <si>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</si>
  <si>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</si>
  <si>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</si>
  <si>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</si>
  <si>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</si>
  <si>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</si>
  <si>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</si>
  <si>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</si>
  <si>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</si>
  <si>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</si>
  <si>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</si>
  <si>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</si>
  <si>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</si>
  <si>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</si>
  <si>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</si>
  <si>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</si>
  <si>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</si>
  <si>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</si>
  <si>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</si>
  <si>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</si>
  <si>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</si>
  <si>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</si>
  <si>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</si>
  <si>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</si>
  <si>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</si>
  <si>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</si>
  <si>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</si>
  <si>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</si>
  <si>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</si>
  <si>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</si>
  <si>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</si>
  <si>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</si>
  <si>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</si>
  <si>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</si>
  <si>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</si>
  <si>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</si>
  <si>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</si>
  <si>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</si>
  <si>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</si>
  <si>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</si>
  <si>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</si>
  <si>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</si>
  <si>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</si>
  <si>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</si>
  <si>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</si>
  <si>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</si>
  <si>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</si>
  <si>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</si>
  <si>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</si>
  <si>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</si>
  <si>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</si>
  <si>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</si>
  <si>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</si>
  <si>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</si>
  <si>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</si>
  <si>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</si>
  <si>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</si>
  <si>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</si>
  <si>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</si>
  <si>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</si>
  <si>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</si>
  <si>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</si>
  <si>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</si>
  <si>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</si>
  <si>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</si>
  <si>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</si>
  <si>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</si>
  <si>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</si>
  <si>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</si>
  <si>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</si>
  <si>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</si>
  <si>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</si>
  <si>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</si>
  <si>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</si>
  <si>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</si>
  <si>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</si>
  <si>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</si>
  <si>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</si>
  <si>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</si>
  <si>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</si>
  <si>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</si>
  <si>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</si>
  <si>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</si>
  <si>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</si>
  <si>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</si>
  <si>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</si>
  <si>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</si>
  <si>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</si>
  <si>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</si>
  <si>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</si>
  <si>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</si>
  <si>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</si>
  <si>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</si>
  <si>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</si>
  <si>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</si>
  <si>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</si>
  <si>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</si>
  <si>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</si>
  <si>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</si>
  <si>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</si>
  <si>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</si>
  <si>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</si>
  <si>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</si>
  <si>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</si>
  <si>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</si>
  <si>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</si>
  <si>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</si>
  <si>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</si>
  <si>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</si>
  <si>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</si>
  <si>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</si>
  <si>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</si>
  <si>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</si>
  <si>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</si>
  <si>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</si>
  <si>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</si>
  <si>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</si>
  <si>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</si>
  <si>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</si>
  <si>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</si>
  <si>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</si>
  <si>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</si>
  <si>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</si>
  <si>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</si>
  <si>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</si>
  <si>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</si>
  <si>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</si>
  <si>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</si>
  <si>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</si>
  <si>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</si>
  <si>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</si>
  <si>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</si>
  <si>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</si>
  <si>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</si>
  <si>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</si>
  <si>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</si>
  <si>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</si>
  <si>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</si>
  <si>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</si>
  <si>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</si>
  <si>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</si>
  <si>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</si>
  <si>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</si>
  <si>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</si>
  <si>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</si>
  <si>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</si>
  <si>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</si>
  <si>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</si>
  <si>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</si>
  <si>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</si>
  <si>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</si>
  <si>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</si>
  <si>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</si>
  <si>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</si>
  <si>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</si>
  <si>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</si>
  <si>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</si>
  <si>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</si>
  <si>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</si>
  <si>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</si>
  <si>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</si>
  <si>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</si>
  <si>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</si>
  <si>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</si>
  <si>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</si>
  <si>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</si>
  <si>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</si>
  <si>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</si>
  <si>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</si>
  <si>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</si>
  <si>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</si>
  <si>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</si>
  <si>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</si>
  <si>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</si>
  <si>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</si>
  <si>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</si>
  <si>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</si>
  <si>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</si>
  <si>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</si>
  <si>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</si>
  <si>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</si>
  <si>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</si>
  <si>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</si>
  <si>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</si>
  <si>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</si>
  <si>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</si>
  <si>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</si>
  <si>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</si>
  <si>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</si>
  <si>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</si>
  <si>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</si>
  <si>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</si>
  <si>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</si>
  <si>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</si>
  <si>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</si>
  <si>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</si>
  <si>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</si>
  <si>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</si>
  <si>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</si>
  <si>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</si>
  <si>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</si>
  <si>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</si>
  <si>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</si>
  <si>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</si>
  <si>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</si>
  <si>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</si>
  <si>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</si>
  <si>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</si>
  <si>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</si>
  <si>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</si>
  <si>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</si>
  <si>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</si>
  <si>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</si>
  <si>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</si>
  <si>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</si>
  <si>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</si>
  <si>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</si>
  <si>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</si>
  <si>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</si>
  <si>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</si>
  <si>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</si>
  <si>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</si>
  <si>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</si>
  <si>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</si>
  <si>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</si>
  <si>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</si>
  <si>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</si>
  <si>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</si>
  <si>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</si>
  <si>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</si>
  <si>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</si>
  <si>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</si>
  <si>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</si>
  <si>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</si>
  <si>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</si>
  <si>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</si>
  <si>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</si>
  <si>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</si>
  <si>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</si>
  <si>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</si>
  <si>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</si>
  <si>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</si>
  <si>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</si>
  <si>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</si>
  <si>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</si>
  <si>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</si>
  <si>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</si>
  <si>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</si>
  <si>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</si>
  <si>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</si>
  <si>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</si>
  <si>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</si>
  <si>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</si>
  <si>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</si>
  <si>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</si>
  <si>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</si>
  <si>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</si>
  <si>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</si>
  <si>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</si>
  <si>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</si>
  <si>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</si>
  <si>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</si>
  <si>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</si>
  <si>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</si>
  <si>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</si>
  <si>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</si>
  <si>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</si>
  <si>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</si>
  <si>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</si>
  <si>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</si>
  <si>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</si>
  <si>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</si>
  <si>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</si>
  <si>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</si>
  <si>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</si>
  <si>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</si>
  <si>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</si>
  <si>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</si>
  <si>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</si>
  <si>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</si>
  <si>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</si>
  <si>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</si>
  <si>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</si>
  <si>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</si>
  <si>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</si>
  <si>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</si>
  <si>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</si>
  <si>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</si>
  <si>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</si>
  <si>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</si>
  <si>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</si>
  <si>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</si>
  <si>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</si>
  <si>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</si>
  <si>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</si>
  <si>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</si>
  <si>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</si>
  <si>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</si>
  <si>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</si>
  <si>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</si>
  <si>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</si>
  <si>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</si>
  <si>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</si>
  <si>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</si>
  <si>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</si>
  <si>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</si>
  <si>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</si>
  <si>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</si>
  <si>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</si>
  <si>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</si>
  <si>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</si>
  <si>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</si>
  <si>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</si>
  <si>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</si>
  <si>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</si>
  <si>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</si>
  <si>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</si>
  <si>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</si>
  <si>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</si>
  <si>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</si>
  <si>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</si>
  <si>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</si>
  <si>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</si>
  <si>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</si>
  <si>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</si>
  <si>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</si>
  <si>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</si>
  <si>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</si>
  <si>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</si>
  <si>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</si>
  <si>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</si>
  <si>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</si>
  <si>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</si>
  <si>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</si>
  <si>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</si>
  <si>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</si>
  <si>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</si>
  <si>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</si>
  <si>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</si>
  <si>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</si>
  <si>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</si>
  <si>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</si>
  <si>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</si>
  <si>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</si>
  <si>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</si>
  <si>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</si>
  <si>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</si>
  <si>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</si>
  <si>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</si>
  <si>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</si>
  <si>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</si>
  <si>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</si>
  <si>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</si>
  <si>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</si>
  <si>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</si>
  <si>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</si>
  <si>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</si>
  <si>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</si>
  <si>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</si>
  <si>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</si>
  <si>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</si>
  <si>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</si>
  <si>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</si>
  <si>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</si>
  <si>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</si>
  <si>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</si>
  <si>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</si>
  <si>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</si>
  <si>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</si>
  <si>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</si>
  <si>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</si>
  <si>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</si>
  <si>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</si>
  <si>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</si>
  <si>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</si>
  <si>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</si>
  <si>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</si>
  <si>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</si>
  <si>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</si>
  <si>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</si>
  <si>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</si>
  <si>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</si>
  <si>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</si>
  <si>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</si>
  <si>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</si>
  <si>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</si>
  <si>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</si>
  <si>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</si>
  <si>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</si>
  <si>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</si>
  <si>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</si>
  <si>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</si>
  <si>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</si>
  <si>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</si>
  <si>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</si>
  <si>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</si>
  <si>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</si>
  <si>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</si>
  <si>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</si>
  <si>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</si>
  <si>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</si>
  <si>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</si>
  <si>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</si>
  <si>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</si>
  <si>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</si>
  <si>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</si>
  <si>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</si>
  <si>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</si>
  <si>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</si>
  <si>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</si>
  <si>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</si>
  <si>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</si>
  <si>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</si>
  <si>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</si>
  <si>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</si>
  <si>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</si>
  <si>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</si>
  <si>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</si>
  <si>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</si>
  <si>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</si>
  <si>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</si>
  <si>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</si>
  <si>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</si>
  <si>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</si>
  <si>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</si>
  <si>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</si>
  <si>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</si>
  <si>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</si>
  <si>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</si>
  <si>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</si>
  <si>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</si>
  <si>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</si>
  <si>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</si>
  <si>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</si>
  <si>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</si>
  <si>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</si>
  <si>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</si>
  <si>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</si>
  <si>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</si>
  <si>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</si>
  <si>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</si>
  <si>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</si>
  <si>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</si>
  <si>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</si>
  <si>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</si>
  <si>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</si>
  <si>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</si>
  <si>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</si>
  <si>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</si>
  <si>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</si>
  <si>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</si>
  <si>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</si>
  <si>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</si>
  <si>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</si>
  <si>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</si>
  <si>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</si>
  <si>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</si>
  <si>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</si>
  <si>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</si>
  <si>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</si>
  <si>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</si>
  <si>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</si>
  <si>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</si>
  <si>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</si>
  <si>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</si>
  <si>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</si>
  <si>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</si>
  <si>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</si>
  <si>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</si>
  <si>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</si>
  <si>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</si>
  <si>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</si>
  <si>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</si>
  <si>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</si>
  <si>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</si>
  <si>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</si>
  <si>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</si>
  <si>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</si>
  <si>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</si>
  <si>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</si>
  <si>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</si>
  <si>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</si>
  <si>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</si>
  <si>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</si>
  <si>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</si>
  <si>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</si>
  <si>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</si>
  <si>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</si>
  <si>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</si>
  <si>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</si>
  <si>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</si>
  <si>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</si>
  <si>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</si>
  <si>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</si>
  <si>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</si>
  <si>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</si>
  <si>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</si>
  <si>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</si>
  <si>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</si>
  <si>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</si>
  <si>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</si>
  <si>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</si>
  <si>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</si>
  <si>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</si>
  <si>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</si>
  <si>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</si>
  <si>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</si>
  <si>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</si>
  <si>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</si>
  <si>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</si>
  <si>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</si>
  <si>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</si>
  <si>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</si>
  <si>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</si>
  <si>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</si>
  <si>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</si>
  <si>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</si>
  <si>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</si>
  <si>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</si>
  <si>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</si>
  <si>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</si>
  <si>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</si>
  <si>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</si>
  <si>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</si>
  <si>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</si>
  <si>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</si>
  <si>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</si>
  <si>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</si>
  <si>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</si>
  <si>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</si>
  <si>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</si>
  <si>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</si>
  <si>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</si>
  <si>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</si>
  <si>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</si>
  <si>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</si>
  <si>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</si>
  <si>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</si>
  <si>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</si>
  <si>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</si>
  <si>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</si>
  <si>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</si>
  <si>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</si>
  <si>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</si>
  <si>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</si>
  <si>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</si>
  <si>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</si>
  <si>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</si>
  <si>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</si>
  <si>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</si>
  <si>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</si>
  <si>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</si>
  <si>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</si>
  <si>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</si>
  <si>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</si>
  <si>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</si>
  <si>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</si>
  <si>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</si>
  <si>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</si>
  <si>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</si>
  <si>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</si>
  <si>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</si>
  <si>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</si>
  <si>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</si>
  <si>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</si>
  <si>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</si>
  <si>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</si>
  <si>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</si>
  <si>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</si>
  <si>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</si>
  <si>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</si>
  <si>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</si>
  <si>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</si>
  <si>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</si>
  <si>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</si>
  <si>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</si>
  <si>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</si>
  <si>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</si>
  <si>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</si>
  <si>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</si>
  <si>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</si>
  <si>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</si>
  <si>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</si>
  <si>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</si>
  <si>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</si>
  <si>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</si>
  <si>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</si>
  <si>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</si>
  <si>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</si>
  <si>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</si>
  <si>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</si>
  <si>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</si>
  <si>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</si>
  <si>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</si>
  <si>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</si>
  <si>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</si>
  <si>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</si>
  <si>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</si>
  <si>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</si>
  <si>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</si>
  <si>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</si>
  <si>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</si>
  <si>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</si>
  <si>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</si>
  <si>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</si>
  <si>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</si>
  <si>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</si>
  <si>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</si>
  <si>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</si>
  <si>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</si>
  <si>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</si>
  <si>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</si>
  <si>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</si>
  <si>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</si>
  <si>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</si>
  <si>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</si>
  <si>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</si>
  <si>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</si>
  <si>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</si>
  <si>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</si>
  <si>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</si>
  <si>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</si>
  <si>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</si>
  <si>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</si>
  <si>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</si>
  <si>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</si>
  <si>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</si>
  <si>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</si>
  <si>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</si>
  <si>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</si>
  <si>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</si>
  <si>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</si>
  <si>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</si>
  <si>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</si>
  <si>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</si>
  <si>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</si>
  <si>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</si>
  <si>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</si>
  <si>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</si>
  <si>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</si>
  <si>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</si>
  <si>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</si>
  <si>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</si>
  <si>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</si>
  <si>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</si>
  <si>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</si>
  <si>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</si>
  <si>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</si>
  <si>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</si>
  <si>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</si>
  <si>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</si>
  <si>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</si>
  <si>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</si>
  <si>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</si>
  <si>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</si>
  <si>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</si>
  <si>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</si>
  <si>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</si>
  <si>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</si>
  <si>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</si>
  <si>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</si>
  <si>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</si>
  <si>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</si>
  <si>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</si>
  <si>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</si>
  <si>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</si>
  <si>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</si>
  <si>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</si>
  <si>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</si>
  <si>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</si>
  <si>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</si>
  <si>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</si>
  <si>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</si>
  <si>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</si>
  <si>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</si>
  <si>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</si>
  <si>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</si>
  <si>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</si>
  <si>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</si>
  <si>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</si>
  <si>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</si>
  <si>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</si>
  <si>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</si>
  <si>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</si>
  <si>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</si>
  <si>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</si>
  <si>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</si>
  <si>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</si>
  <si>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</si>
  <si>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</si>
  <si>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</si>
  <si>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</si>
  <si>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</si>
  <si>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</si>
  <si>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</si>
  <si>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</si>
  <si>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</si>
  <si>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</si>
  <si>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</si>
  <si>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</si>
  <si>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</si>
  <si>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</si>
  <si>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</si>
  <si>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</si>
  <si>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</si>
  <si>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</si>
  <si>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</si>
  <si>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</si>
  <si>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</si>
  <si>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</si>
  <si>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</si>
  <si>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</si>
  <si>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</si>
  <si>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</si>
  <si>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</si>
  <si>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</si>
  <si>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</si>
  <si>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</si>
  <si>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</si>
  <si>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</si>
  <si>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</si>
  <si>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</si>
  <si>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</si>
  <si>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</si>
  <si>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</si>
  <si>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</si>
  <si>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</si>
  <si>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</si>
  <si>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</si>
  <si>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</si>
  <si>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</si>
  <si>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</si>
  <si>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</si>
  <si>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</si>
  <si>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</si>
  <si>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</si>
  <si>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</si>
  <si>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</si>
  <si>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</si>
  <si>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</si>
  <si>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</si>
  <si>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</si>
  <si>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</si>
  <si>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</si>
  <si>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</si>
  <si>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</si>
  <si>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</si>
  <si>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</si>
  <si>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</si>
  <si>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</si>
  <si>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</si>
  <si>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</si>
  <si>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</si>
  <si>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</si>
  <si>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</si>
  <si>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</si>
  <si>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</si>
  <si>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</si>
  <si>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</si>
  <si>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</si>
  <si>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</si>
  <si>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</si>
  <si>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</si>
  <si>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</si>
  <si>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</si>
  <si>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</si>
  <si>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</si>
  <si>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</si>
  <si>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</si>
  <si>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</si>
  <si>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</si>
  <si>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</si>
  <si>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</si>
  <si>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</si>
  <si>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</si>
  <si>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</si>
  <si>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</si>
  <si>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</si>
  <si>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</si>
  <si>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</si>
  <si>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</si>
  <si>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</si>
  <si>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</si>
  <si>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</si>
  <si>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</si>
  <si>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</si>
  <si>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</si>
  <si>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</si>
  <si>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</si>
  <si>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</si>
  <si>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</si>
  <si>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</si>
  <si>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</si>
  <si>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</si>
  <si>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</si>
  <si>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</si>
  <si>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</si>
  <si>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</si>
  <si>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</si>
  <si>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</si>
  <si>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</si>
  <si>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</si>
  <si>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</si>
  <si>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</si>
  <si>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</si>
  <si>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</si>
  <si>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</si>
  <si>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</si>
  <si>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</si>
  <si>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</si>
  <si>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</si>
  <si>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</si>
  <si>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</si>
  <si>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</si>
  <si>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</si>
  <si>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</si>
  <si>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</si>
  <si>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</si>
  <si>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</si>
  <si>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</si>
  <si>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</si>
  <si>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</si>
  <si>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</si>
  <si>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</si>
  <si>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</si>
  <si>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</si>
  <si>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</si>
  <si>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</si>
  <si>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</si>
  <si>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</si>
  <si>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</si>
  <si>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</si>
  <si>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</si>
  <si>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</si>
  <si>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</si>
  <si>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</si>
  <si>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</si>
  <si>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</si>
  <si>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</si>
  <si>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</si>
  <si>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</si>
  <si>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</si>
  <si>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</si>
  <si>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</si>
  <si>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</si>
  <si>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</si>
  <si>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</si>
  <si>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</si>
  <si>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</si>
  <si>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</si>
  <si>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</si>
  <si>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</si>
  <si>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</si>
  <si>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</si>
  <si>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</si>
  <si>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</si>
  <si>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</si>
  <si>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</si>
  <si>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</si>
  <si>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</si>
  <si>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</si>
  <si>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</si>
  <si>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</si>
  <si>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</si>
  <si>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</si>
  <si>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</si>
  <si>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</si>
  <si>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</si>
  <si>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</si>
  <si>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</si>
  <si>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</si>
  <si>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</si>
  <si>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</si>
  <si>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</si>
  <si>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</si>
  <si>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</si>
  <si>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</si>
  <si>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</si>
  <si>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</si>
  <si>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</si>
  <si>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</si>
  <si>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</si>
  <si>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</si>
  <si>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</si>
  <si>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</si>
  <si>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</si>
  <si>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</si>
  <si>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</si>
  <si>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</si>
  <si>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</si>
  <si>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</si>
  <si>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</si>
  <si>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</si>
  <si>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</si>
  <si>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</si>
  <si>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</si>
  <si>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</si>
  <si>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</si>
  <si>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</si>
  <si>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</si>
  <si>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</si>
  <si>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</si>
  <si>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</si>
  <si>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</si>
  <si>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</si>
  <si>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</si>
  <si>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</si>
  <si>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</si>
  <si>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</si>
  <si>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</si>
  <si>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</si>
  <si>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</si>
  <si>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</si>
  <si>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</si>
  <si>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</si>
  <si>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</si>
  <si>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</si>
  <si>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</si>
  <si>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</si>
  <si>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</si>
  <si>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</si>
  <si>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</si>
  <si>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</si>
  <si>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</si>
  <si>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</si>
  <si>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</si>
  <si>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</si>
  <si>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</si>
  <si>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</si>
  <si>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</si>
  <si>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</si>
  <si>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</si>
  <si>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</si>
  <si>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</si>
  <si>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</si>
  <si>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</si>
  <si>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</si>
  <si>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</si>
  <si>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</si>
  <si>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</si>
  <si>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</si>
  <si>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</si>
  <si>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</si>
  <si>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</si>
  <si>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</si>
  <si>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</si>
  <si>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</si>
  <si>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</si>
  <si>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</si>
  <si>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</si>
  <si>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</si>
  <si>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</si>
  <si>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</si>
  <si>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</si>
  <si>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</si>
  <si>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</si>
  <si>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</si>
  <si>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</si>
  <si>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</si>
  <si>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</si>
  <si>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</si>
  <si>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</si>
  <si>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</si>
  <si>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</si>
  <si>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</si>
  <si>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</si>
  <si>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</si>
  <si>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</si>
  <si>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</si>
  <si>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</si>
  <si>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</si>
  <si>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</si>
  <si>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</si>
  <si>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</si>
  <si>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</si>
  <si>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</si>
  <si>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</si>
  <si>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</si>
  <si>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</si>
  <si>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</si>
  <si>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</si>
  <si>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</si>
  <si>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</si>
  <si>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</si>
  <si>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</si>
  <si>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</si>
  <si>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</si>
  <si>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</si>
  <si>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</si>
  <si>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</si>
  <si>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</si>
  <si>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</si>
  <si>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</si>
  <si>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</si>
  <si>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</si>
  <si>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</si>
  <si>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</si>
  <si>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</si>
  <si>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</si>
  <si>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</si>
  <si>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</si>
  <si>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</si>
  <si>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</si>
  <si>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</si>
  <si>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</si>
  <si>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</si>
  <si>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</si>
  <si>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</si>
  <si>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</si>
  <si>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</si>
  <si>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</si>
  <si>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</si>
  <si>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</si>
  <si>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</si>
  <si>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</si>
  <si>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</si>
  <si>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</si>
  <si>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</si>
  <si>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</si>
  <si>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</si>
  <si>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</si>
  <si>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</si>
  <si>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</si>
  <si>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</si>
  <si>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</si>
  <si>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</si>
  <si>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</si>
  <si>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</si>
  <si>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</si>
  <si>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</si>
  <si>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</si>
  <si>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</si>
  <si>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</si>
  <si>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</si>
  <si>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</si>
  <si>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</si>
  <si>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</si>
  <si>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</si>
  <si>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</si>
  <si>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</si>
  <si>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</si>
  <si>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</si>
  <si>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</si>
  <si>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</si>
  <si>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</si>
  <si>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</si>
  <si>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</si>
  <si>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</si>
  <si>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</si>
  <si>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</si>
  <si>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</si>
  <si>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</si>
  <si>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</si>
  <si>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</si>
  <si>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</si>
  <si>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</si>
  <si>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</si>
  <si>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</si>
  <si>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</si>
  <si>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</si>
  <si>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</si>
  <si>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</si>
  <si>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</si>
  <si>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</si>
  <si>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</si>
  <si>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</si>
  <si>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</si>
  <si>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</si>
  <si>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</si>
  <si>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</si>
  <si>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</si>
  <si>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</si>
  <si>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</si>
  <si>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</si>
  <si>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</si>
  <si>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</si>
  <si>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</si>
  <si>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</si>
  <si>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</si>
  <si>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</si>
  <si>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</si>
  <si>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</si>
  <si>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</si>
  <si>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</si>
  <si>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</si>
  <si>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</si>
  <si>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</si>
  <si>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</si>
  <si>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</si>
  <si>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</si>
  <si>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</si>
  <si>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</si>
  <si>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</si>
  <si>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</si>
  <si>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</si>
  <si>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</si>
  <si>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</si>
  <si>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</si>
  <si>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</si>
  <si>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</si>
  <si>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</si>
  <si>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</si>
  <si>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</si>
  <si>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</si>
  <si>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</si>
  <si>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</si>
  <si>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</si>
  <si>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</si>
  <si>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</si>
  <si>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</si>
  <si>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</si>
  <si>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</si>
  <si>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</si>
  <si>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</si>
  <si>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</si>
  <si>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</si>
  <si>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</si>
  <si>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</si>
  <si>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</si>
  <si>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</si>
  <si>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</si>
  <si>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</si>
  <si>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</si>
  <si>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</si>
  <si>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</si>
  <si>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</si>
  <si>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</si>
  <si>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</si>
  <si>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</si>
  <si>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</si>
  <si>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</si>
  <si>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</si>
  <si>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</si>
  <si>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</si>
  <si>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</si>
  <si>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</si>
  <si>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</si>
  <si>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</si>
  <si>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</si>
  <si>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</si>
  <si>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</si>
  <si>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</si>
  <si>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</si>
  <si>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</si>
  <si>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</si>
  <si>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</si>
  <si>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</si>
  <si>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</si>
  <si>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</si>
  <si>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</si>
  <si>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</si>
  <si>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</si>
  <si>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</si>
  <si>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</si>
  <si>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</si>
  <si>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</si>
  <si>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</si>
  <si>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</si>
  <si>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</si>
  <si>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</si>
  <si>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</si>
  <si>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</si>
  <si>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</si>
  <si>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</si>
  <si>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</si>
  <si>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</si>
  <si>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</si>
  <si>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</si>
  <si>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</si>
  <si>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</si>
  <si>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</si>
  <si>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</si>
  <si>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</si>
  <si>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</si>
  <si>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</si>
  <si>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</si>
  <si>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</si>
  <si>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</si>
  <si>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</si>
  <si>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</si>
  <si>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</si>
  <si>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</si>
  <si>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</si>
  <si>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</si>
  <si>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</si>
  <si>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</si>
  <si>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</si>
  <si>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</si>
  <si>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</si>
  <si>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</si>
  <si>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</si>
  <si>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</si>
  <si>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</si>
  <si>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</si>
  <si>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</si>
  <si>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</si>
  <si>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</si>
  <si>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</si>
  <si>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</si>
  <si>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</si>
  <si>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</si>
  <si>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</si>
  <si>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</si>
  <si>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</si>
  <si>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</si>
  <si>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</si>
  <si>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</si>
  <si>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</si>
  <si>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</si>
  <si>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</si>
  <si>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</si>
  <si>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</si>
  <si>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</si>
  <si>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</si>
  <si>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</si>
  <si>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</si>
  <si>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</si>
  <si>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</si>
  <si>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</si>
  <si>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</si>
  <si>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</si>
  <si>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</si>
  <si>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</si>
  <si>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</si>
  <si>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</si>
  <si>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</si>
  <si>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</si>
  <si>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</si>
  <si>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</si>
  <si>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</si>
  <si>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</si>
  <si>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</si>
  <si>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</si>
  <si>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</si>
  <si>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</si>
  <si>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</si>
  <si>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</si>
  <si>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</si>
  <si>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</si>
  <si>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</si>
  <si>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</si>
  <si>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</si>
  <si>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</si>
  <si>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</si>
  <si>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</si>
  <si>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</si>
  <si>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</si>
  <si>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</si>
  <si>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</si>
  <si>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</si>
  <si>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</si>
  <si>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</si>
  <si>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</si>
  <si>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</si>
  <si>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</si>
  <si>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</si>
  <si>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</si>
  <si>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</si>
  <si>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</si>
  <si>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</si>
  <si>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</si>
  <si>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</si>
  <si>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</si>
  <si>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</si>
  <si>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</si>
  <si>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</si>
  <si>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</si>
  <si>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</si>
  <si>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</si>
  <si>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</si>
  <si>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</si>
  <si>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</si>
  <si>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</si>
  <si>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</si>
  <si>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</si>
  <si>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</si>
  <si>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</si>
  <si>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</si>
  <si>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</si>
  <si>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</si>
  <si>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</si>
  <si>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</si>
  <si>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</si>
  <si>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</si>
  <si>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</si>
  <si>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</si>
  <si>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</si>
  <si>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</si>
  <si>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</si>
  <si>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</si>
  <si>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</si>
  <si>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</si>
  <si>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</si>
  <si>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</si>
  <si>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</si>
  <si>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</si>
  <si>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</si>
  <si>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</si>
  <si>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</si>
  <si>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</si>
  <si>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</si>
  <si>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</si>
  <si>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</si>
  <si>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</si>
  <si>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</si>
  <si>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</si>
  <si>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</si>
  <si>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</si>
  <si>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</si>
  <si>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</si>
  <si>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</si>
  <si>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</si>
  <si>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</si>
  <si>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</si>
  <si>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</si>
  <si>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</si>
  <si>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</si>
  <si>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</si>
  <si>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</si>
  <si>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</si>
  <si>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</si>
  <si>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</si>
  <si>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</si>
  <si>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</si>
  <si>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</si>
  <si>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</si>
  <si>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</si>
  <si>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</si>
  <si>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</si>
  <si>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</si>
  <si>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</si>
  <si>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</si>
  <si>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</si>
  <si>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</si>
  <si>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</si>
  <si>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</si>
  <si>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</si>
  <si>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</si>
  <si>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</si>
  <si>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</si>
  <si>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</si>
  <si>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</si>
  <si>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</si>
  <si>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</si>
  <si>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</si>
  <si>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</si>
  <si>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</si>
  <si>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</si>
  <si>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</si>
  <si>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</si>
  <si>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</si>
  <si>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</si>
  <si>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</si>
  <si>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</si>
  <si>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</si>
  <si>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</si>
  <si>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</si>
  <si>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</si>
  <si>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</si>
  <si>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</si>
  <si>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</si>
  <si>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</si>
  <si>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</si>
  <si>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</si>
  <si>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</si>
  <si>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</si>
  <si>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</si>
  <si>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</si>
  <si>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</si>
  <si>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</si>
  <si>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</si>
  <si>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</si>
  <si>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</si>
  <si>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</si>
  <si>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</si>
  <si>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</si>
  <si>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</si>
  <si>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</si>
  <si>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</si>
  <si>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</si>
  <si>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</si>
  <si>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</si>
  <si>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</si>
  <si>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</si>
  <si>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</si>
  <si>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</si>
  <si>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</si>
  <si>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</si>
  <si>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</si>
  <si>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</si>
  <si>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</si>
  <si>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</si>
  <si>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</si>
  <si>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</si>
  <si>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</si>
  <si>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</si>
  <si>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</si>
  <si>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</si>
  <si>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</si>
  <si>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</si>
  <si>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</si>
  <si>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</si>
  <si>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</si>
  <si>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</si>
  <si>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</si>
  <si>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</si>
  <si>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</si>
  <si>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</si>
  <si>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</si>
  <si>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</si>
  <si>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</si>
  <si>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</si>
  <si>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</si>
  <si>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</si>
  <si>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</si>
  <si>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</si>
  <si>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</si>
  <si>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</si>
  <si>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</si>
  <si>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</si>
  <si>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</si>
  <si>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</si>
  <si>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</si>
  <si>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</si>
  <si>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</si>
  <si>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</si>
  <si>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</si>
  <si>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</si>
  <si>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</si>
  <si>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</si>
  <si>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</si>
  <si>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</si>
  <si>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</si>
  <si>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</si>
  <si>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</si>
  <si>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</si>
  <si>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</si>
  <si>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</si>
  <si>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</si>
  <si>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</si>
  <si>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</si>
  <si>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</si>
  <si>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</si>
  <si>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</si>
  <si>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</si>
  <si>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</si>
  <si>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</si>
  <si>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</si>
  <si>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</si>
  <si>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</si>
  <si>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</si>
  <si>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</si>
  <si>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</si>
  <si>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</si>
  <si>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</si>
  <si>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</si>
  <si>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</si>
  <si>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</si>
  <si>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</si>
  <si>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</si>
  <si>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</si>
  <si>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</si>
  <si>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</si>
  <si>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</si>
  <si>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</si>
  <si>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</si>
  <si>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</si>
  <si>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</si>
  <si>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</si>
  <si>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</si>
  <si>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</si>
  <si>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</si>
  <si>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</si>
  <si>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</si>
  <si>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</si>
  <si>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</si>
  <si>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</si>
  <si>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</si>
  <si>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</si>
  <si>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</si>
  <si>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</si>
  <si>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</si>
  <si>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</si>
  <si>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</si>
  <si>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</si>
  <si>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</si>
  <si>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</si>
  <si>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</si>
  <si>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</si>
  <si>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</si>
  <si>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</si>
  <si>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</si>
  <si>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</si>
  <si>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</si>
  <si>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</si>
  <si>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</si>
  <si>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</si>
  <si>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</si>
  <si>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</si>
  <si>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</si>
  <si>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</si>
  <si>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</si>
  <si>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</si>
  <si>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</si>
  <si>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</si>
  <si>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</si>
  <si>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</si>
  <si>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</si>
  <si>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</si>
  <si>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</si>
  <si>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</si>
  <si>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</si>
  <si>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</si>
  <si>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</si>
  <si>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</si>
  <si>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</si>
  <si>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</si>
  <si>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</si>
  <si>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</si>
  <si>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</si>
  <si>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</si>
  <si>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</si>
  <si>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</si>
  <si>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</si>
  <si>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</si>
  <si>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</si>
  <si>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</si>
  <si>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</si>
  <si>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</si>
  <si>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</si>
  <si>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</si>
  <si>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</si>
  <si>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</si>
  <si>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</si>
  <si>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</si>
  <si>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</si>
  <si>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</si>
  <si>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</si>
  <si>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</si>
  <si>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</si>
  <si>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</si>
  <si>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</si>
  <si>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</si>
  <si>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</si>
  <si>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</si>
  <si>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</si>
  <si>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</si>
  <si>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</si>
  <si>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</si>
  <si>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</si>
  <si>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</si>
  <si>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</si>
  <si>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</si>
  <si>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</si>
  <si>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</si>
  <si>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</si>
  <si>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</si>
  <si>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</si>
  <si>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</si>
  <si>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</si>
  <si>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</si>
  <si>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</si>
  <si>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</si>
  <si>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</si>
  <si>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</si>
  <si>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</si>
  <si>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</si>
  <si>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</si>
  <si>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</si>
  <si>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</si>
  <si>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</si>
  <si>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</si>
  <si>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</si>
  <si>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</si>
  <si>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</si>
  <si>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</si>
  <si>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</si>
  <si>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</si>
  <si>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</si>
  <si>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</si>
  <si>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</si>
  <si>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</si>
  <si>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</si>
  <si>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</si>
  <si>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</si>
  <si>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</si>
  <si>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</si>
  <si>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</si>
  <si>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</si>
  <si>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</si>
  <si>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</si>
  <si>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</si>
  <si>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</si>
  <si>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</si>
  <si>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</si>
  <si>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</si>
  <si>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</si>
  <si>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</si>
  <si>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</si>
  <si>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</si>
  <si>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</si>
  <si>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</si>
  <si>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</si>
  <si>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</si>
  <si>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</si>
  <si>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</si>
  <si>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</si>
  <si>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</si>
  <si>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</si>
  <si>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</si>
  <si>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</si>
  <si>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</si>
  <si>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</si>
  <si>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</si>
  <si>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</si>
  <si>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</si>
  <si>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</si>
  <si>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</si>
  <si>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</si>
  <si>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</si>
  <si>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</si>
  <si>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</si>
  <si>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</si>
  <si>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</si>
  <si>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</si>
  <si>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</si>
  <si>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</si>
  <si>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</si>
  <si>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</si>
  <si>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</si>
  <si>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</si>
  <si>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</si>
  <si>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</si>
  <si>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</si>
  <si>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</si>
  <si>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</si>
  <si>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</si>
  <si>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</si>
  <si>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</si>
  <si>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</si>
  <si>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</si>
  <si>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</si>
  <si>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</si>
  <si>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</si>
  <si>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</si>
  <si>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</si>
  <si>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</si>
  <si>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</si>
  <si>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</si>
  <si>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</si>
  <si>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</si>
  <si>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</si>
  <si>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</si>
  <si>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</si>
  <si>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</si>
  <si>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</si>
  <si>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</si>
  <si>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</si>
  <si>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</si>
  <si>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</si>
  <si>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</si>
  <si>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</si>
  <si>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</si>
  <si>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</si>
  <si>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</si>
  <si>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</si>
  <si>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</si>
  <si>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</si>
  <si>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</si>
  <si>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</si>
  <si>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</si>
  <si>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</si>
  <si>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</si>
  <si>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</si>
  <si>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</si>
  <si>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</si>
  <si>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</si>
  <si>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</si>
  <si>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</si>
  <si>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</si>
  <si>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</si>
  <si>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</si>
  <si>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</si>
  <si>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</si>
  <si>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</si>
  <si>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</si>
  <si>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</si>
  <si>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</si>
  <si>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</si>
  <si>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</si>
  <si>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</si>
  <si>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</si>
  <si>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</si>
  <si>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</si>
  <si>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</si>
  <si>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</si>
  <si>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</si>
  <si>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</si>
  <si>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</si>
  <si>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</si>
  <si>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</si>
  <si>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</si>
  <si>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</si>
  <si>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</si>
  <si>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</si>
  <si>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</si>
  <si>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</si>
  <si>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</si>
  <si>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</si>
  <si>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</si>
  <si>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</si>
  <si>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</si>
  <si>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</si>
  <si>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</si>
  <si>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</si>
  <si>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</si>
  <si>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</si>
  <si>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</si>
  <si>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</si>
  <si>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</si>
  <si>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</si>
  <si>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</si>
  <si>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</si>
  <si>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</si>
  <si>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</si>
  <si>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</si>
  <si>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</si>
  <si>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</si>
  <si>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</si>
  <si>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</si>
  <si>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</si>
  <si>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</si>
  <si>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</si>
  <si>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</si>
  <si>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</si>
  <si>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</si>
  <si>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</si>
  <si>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</si>
  <si>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</si>
  <si>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</si>
  <si>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</si>
  <si>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</si>
  <si>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</si>
  <si>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</si>
  <si>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</si>
  <si>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</si>
  <si>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</si>
  <si>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</si>
  <si>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</si>
  <si>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</si>
  <si>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</si>
  <si>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</si>
  <si>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</si>
  <si>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</si>
  <si>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</si>
  <si>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</si>
  <si>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</si>
  <si>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</si>
  <si>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</si>
  <si>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</si>
  <si>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</si>
  <si>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</si>
  <si>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</si>
  <si>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</si>
  <si>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</si>
  <si>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</si>
  <si>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</si>
  <si>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</si>
  <si>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</si>
  <si>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</si>
  <si>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</si>
  <si>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</si>
  <si>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</si>
  <si>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</si>
  <si>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</si>
  <si>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</si>
  <si>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</si>
  <si>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</si>
  <si>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</si>
  <si>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</si>
  <si>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</si>
  <si>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</si>
  <si>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</si>
  <si>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</si>
  <si>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</si>
  <si>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</si>
  <si>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</si>
  <si>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</si>
  <si>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</si>
  <si>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</si>
  <si>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</si>
  <si>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</si>
  <si>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</si>
  <si>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</si>
  <si>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</si>
  <si>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</si>
  <si>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</si>
  <si>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</si>
  <si>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</si>
  <si>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</si>
  <si>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</si>
  <si>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</si>
  <si>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</si>
  <si>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</si>
  <si>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</si>
  <si>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</si>
  <si>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</si>
  <si>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</si>
  <si>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</si>
  <si>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</si>
  <si>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</si>
  <si>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</si>
  <si>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</si>
  <si>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</si>
  <si>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</si>
  <si>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</si>
  <si>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</si>
  <si>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</si>
  <si>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</si>
  <si>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</si>
  <si>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</si>
  <si>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</si>
  <si>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</si>
  <si>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</si>
  <si>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</si>
  <si>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</si>
  <si>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</si>
  <si>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</si>
  <si>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</si>
  <si>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</si>
  <si>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</si>
  <si>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</si>
  <si>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</si>
  <si>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</si>
  <si>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</si>
  <si>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</si>
  <si>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</si>
  <si>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</si>
  <si>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</si>
  <si>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</si>
  <si>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</si>
  <si>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</si>
  <si>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</si>
  <si>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</si>
  <si>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</si>
  <si>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</si>
  <si>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</si>
  <si>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</si>
  <si>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</si>
  <si>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</si>
  <si>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</si>
  <si>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</si>
  <si>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</si>
  <si>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</si>
  <si>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</si>
  <si>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</si>
  <si>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</si>
  <si>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</si>
  <si>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</si>
  <si>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</si>
  <si>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</si>
  <si>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</si>
  <si>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</si>
  <si>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</si>
  <si>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</si>
  <si>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</si>
  <si>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</si>
  <si>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</si>
  <si>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</si>
  <si>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</si>
  <si>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</si>
  <si>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</si>
  <si>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</si>
  <si>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</si>
  <si>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</si>
  <si>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</si>
  <si>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</si>
  <si>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</si>
  <si>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</si>
  <si>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</si>
  <si>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</si>
  <si>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</si>
  <si>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</si>
  <si>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</si>
  <si>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</si>
  <si>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</si>
  <si>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</si>
  <si>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</si>
  <si>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</si>
  <si>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</si>
  <si>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</si>
  <si>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</si>
  <si>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</si>
  <si>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</si>
  <si>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</si>
  <si>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</si>
  <si>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</si>
  <si>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</si>
  <si>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</si>
  <si>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</si>
  <si>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</si>
  <si>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</si>
  <si>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</si>
  <si>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</si>
  <si>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</si>
  <si>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</si>
  <si>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</si>
  <si>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</si>
  <si>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</si>
  <si>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</si>
  <si>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</si>
  <si>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</si>
  <si>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</si>
  <si>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</si>
  <si>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</si>
  <si>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</si>
  <si>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</si>
  <si>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</si>
  <si>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</si>
  <si>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</si>
  <si>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</si>
  <si>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</si>
  <si>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</si>
  <si>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</si>
  <si>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</si>
  <si>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</si>
  <si>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</si>
  <si>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</si>
  <si>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</si>
  <si>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</si>
  <si>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</si>
  <si>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</si>
  <si>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</si>
  <si>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</si>
  <si>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</si>
  <si>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</si>
  <si>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</si>
  <si>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</si>
  <si>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</si>
  <si>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</si>
  <si>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</si>
  <si>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</si>
  <si>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</si>
  <si>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</si>
  <si>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</si>
  <si>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</si>
  <si>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</si>
  <si>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</si>
  <si>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</si>
  <si>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</si>
  <si>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</si>
  <si>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</si>
  <si>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</si>
  <si>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</si>
  <si>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</si>
  <si>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</si>
  <si>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</si>
  <si>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</si>
  <si>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</si>
  <si>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</si>
  <si>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</si>
  <si>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</si>
  <si>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</si>
  <si>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</si>
  <si>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</si>
  <si>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</si>
  <si>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</si>
  <si>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</si>
  <si>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</si>
  <si>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</si>
  <si>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</si>
  <si>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</si>
  <si>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</si>
  <si>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</si>
  <si>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</si>
  <si>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</si>
  <si>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</si>
  <si>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</si>
  <si>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</si>
  <si>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</si>
  <si>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</si>
  <si>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</si>
  <si>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</si>
  <si>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</si>
  <si>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</si>
  <si>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</si>
  <si>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</si>
  <si>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</si>
  <si>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</si>
  <si>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</si>
  <si>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</si>
  <si>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</si>
  <si>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</si>
  <si>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</si>
  <si>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</si>
  <si>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</si>
  <si>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</si>
  <si>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</si>
  <si>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</si>
  <si>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</si>
  <si>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</si>
  <si>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</si>
  <si>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</si>
  <si>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</si>
  <si>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</si>
  <si>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</si>
  <si>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</si>
  <si>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</si>
  <si>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</si>
  <si>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</si>
  <si>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</si>
  <si>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</si>
  <si>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</si>
  <si>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</si>
  <si>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</si>
  <si>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</si>
  <si>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</si>
  <si>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</si>
  <si>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</si>
  <si>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</si>
  <si>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</si>
  <si>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</si>
  <si>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</si>
  <si>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</si>
  <si>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</si>
  <si>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</si>
  <si>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</si>
  <si>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</si>
  <si>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</si>
  <si>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</si>
  <si>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</si>
  <si>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</si>
  <si>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</si>
  <si>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</si>
  <si>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</si>
  <si>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</si>
  <si>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</si>
  <si>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</si>
  <si>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</si>
  <si>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</si>
  <si>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</si>
  <si>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</si>
  <si>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</si>
  <si>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</si>
  <si>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</si>
  <si>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</si>
  <si>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</si>
  <si>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</si>
  <si>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</si>
  <si>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</si>
  <si>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</si>
  <si>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</si>
  <si>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</si>
  <si>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</si>
  <si>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</si>
  <si>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</si>
  <si>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</si>
  <si>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</si>
  <si>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</si>
  <si>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</si>
  <si>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</si>
  <si>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</si>
  <si>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</si>
  <si>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</si>
  <si>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</si>
  <si>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</si>
  <si>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</si>
  <si>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</si>
  <si>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</si>
  <si>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</si>
  <si>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</si>
  <si>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</si>
  <si>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</si>
  <si>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</si>
  <si>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</si>
  <si>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</si>
  <si>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</si>
  <si>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</si>
  <si>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</si>
  <si>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</si>
  <si>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</si>
  <si>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</si>
  <si>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</si>
  <si>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</si>
  <si>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</si>
  <si>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</si>
  <si>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</si>
  <si>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</si>
  <si>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</si>
  <si>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</si>
  <si>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</si>
  <si>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</si>
  <si>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</si>
  <si>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</si>
  <si>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</si>
  <si>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</si>
  <si>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</si>
  <si>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</si>
  <si>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</si>
  <si>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</si>
  <si>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</si>
  <si>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</si>
  <si>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</si>
  <si>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</si>
  <si>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</si>
  <si>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</si>
  <si>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</si>
  <si>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</si>
  <si>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</si>
  <si>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</si>
  <si>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</si>
  <si>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</si>
  <si>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</si>
  <si>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</si>
  <si>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</si>
  <si>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</si>
  <si>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</si>
  <si>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</si>
  <si>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</si>
  <si>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</si>
  <si>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</si>
  <si>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</si>
  <si>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</si>
  <si>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</si>
  <si>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</si>
  <si>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</si>
  <si>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</si>
  <si>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</si>
  <si>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</si>
  <si>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</si>
  <si>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</si>
  <si>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</si>
  <si>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</si>
  <si>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</si>
  <si>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</si>
  <si>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</si>
  <si>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</si>
  <si>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</si>
  <si>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</si>
  <si>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</si>
  <si>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</si>
  <si>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</si>
  <si>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</si>
  <si>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</si>
  <si>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</si>
  <si>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</si>
  <si>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</si>
  <si>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</si>
  <si>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</si>
  <si>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</si>
  <si>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</si>
  <si>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</si>
  <si>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</si>
  <si>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</si>
  <si>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</si>
  <si>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</si>
  <si>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</si>
  <si>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</si>
  <si>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</si>
  <si>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</si>
  <si>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</si>
  <si>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</si>
  <si>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</si>
  <si>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</si>
  <si>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</si>
  <si>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</si>
  <si>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</si>
  <si>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</si>
  <si>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</si>
  <si>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</si>
  <si>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</si>
  <si>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</si>
  <si>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</si>
  <si>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</si>
  <si>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</si>
  <si>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</si>
  <si>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</si>
  <si>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</si>
  <si>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</si>
  <si>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</si>
  <si>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</si>
  <si>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</si>
  <si>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</si>
  <si>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</si>
  <si>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</si>
  <si>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</si>
  <si>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</si>
  <si>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</si>
  <si>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</si>
  <si>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</si>
  <si>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</si>
  <si>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</si>
  <si>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</si>
  <si>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</si>
  <si>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</si>
  <si>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</si>
  <si>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</si>
  <si>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</si>
  <si>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</si>
  <si>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</si>
  <si>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</si>
  <si>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</si>
  <si>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</si>
  <si>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</si>
  <si>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</si>
  <si>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</si>
  <si>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</si>
  <si>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</si>
  <si>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</si>
  <si>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</si>
  <si>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</si>
  <si>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</si>
  <si>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</si>
  <si>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</si>
  <si>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</si>
  <si>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</si>
  <si>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</si>
  <si>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</si>
  <si>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</si>
  <si>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</si>
  <si>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</si>
  <si>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</si>
  <si>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</si>
  <si>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</si>
  <si>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</si>
  <si>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</si>
  <si>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</si>
  <si>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</si>
  <si>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</si>
  <si>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</si>
  <si>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</si>
  <si>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</si>
  <si>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</si>
  <si>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</si>
  <si>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</si>
  <si>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</si>
  <si>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</si>
  <si>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</si>
  <si>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</si>
  <si>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</si>
  <si>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</si>
  <si>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</si>
  <si>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</si>
  <si>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</si>
  <si>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</si>
  <si>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</si>
  <si>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</si>
  <si>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</si>
  <si>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</si>
  <si>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</si>
  <si>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</si>
  <si>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</si>
  <si>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</si>
  <si>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</si>
  <si>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</si>
  <si>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</si>
  <si>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</si>
  <si>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</si>
  <si>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</si>
  <si>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</si>
  <si>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</si>
  <si>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</si>
  <si>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</si>
  <si>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</si>
  <si>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</si>
  <si>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</si>
  <si>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</si>
  <si>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</si>
  <si>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</si>
  <si>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</si>
  <si>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</si>
  <si>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</si>
  <si>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</si>
  <si>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</si>
  <si>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</si>
  <si>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</si>
  <si>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</si>
  <si>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</si>
  <si>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</si>
  <si>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</si>
  <si>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</si>
  <si>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</si>
  <si>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</si>
  <si>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</si>
  <si>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</si>
  <si>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</si>
  <si>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</si>
  <si>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</si>
  <si>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</si>
  <si>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</si>
  <si>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</si>
  <si>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</si>
  <si>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</si>
  <si>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</si>
  <si>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</si>
  <si>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</si>
  <si>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</si>
  <si>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</si>
  <si>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</si>
  <si>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</si>
  <si>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</si>
  <si>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</si>
  <si>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</si>
  <si>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</si>
  <si>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</si>
  <si>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</si>
  <si>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</si>
  <si>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</si>
  <si>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</si>
  <si>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</si>
  <si>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</si>
  <si>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</si>
  <si>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</si>
  <si>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</si>
  <si>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</si>
  <si>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</si>
  <si>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</si>
  <si>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</si>
  <si>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</si>
  <si>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</si>
  <si>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</si>
  <si>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</si>
  <si>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</si>
  <si>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</si>
  <si>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</si>
  <si>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</si>
  <si>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</si>
  <si>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</si>
  <si>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</si>
  <si>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</si>
  <si>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</si>
  <si>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</si>
  <si>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</si>
  <si>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</si>
  <si>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</si>
  <si>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</si>
  <si>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</si>
  <si>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</si>
  <si>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</si>
  <si>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</si>
  <si>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</si>
  <si>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</si>
  <si>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</si>
  <si>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</si>
  <si>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</si>
  <si>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</si>
  <si>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</si>
  <si>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</si>
  <si>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</si>
  <si>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</si>
  <si>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</si>
  <si>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</si>
  <si>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</si>
  <si>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</si>
  <si>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</si>
  <si>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</si>
  <si>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</si>
  <si>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</si>
  <si>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</si>
  <si>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</si>
  <si>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</si>
  <si>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</si>
  <si>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</si>
  <si>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</si>
  <si>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</si>
  <si>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</si>
  <si>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</si>
  <si>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</si>
  <si>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</si>
  <si>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</si>
  <si>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</si>
  <si>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</si>
  <si>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</si>
  <si>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</si>
  <si>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</si>
  <si>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</si>
  <si>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</si>
  <si>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</si>
  <si>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</si>
  <si>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</si>
  <si>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</si>
  <si>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</si>
  <si>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</si>
  <si>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</si>
  <si>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</si>
  <si>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</si>
  <si>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</si>
  <si>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</si>
  <si>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</si>
  <si>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</si>
  <si>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</si>
  <si>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</si>
  <si>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</si>
  <si>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</si>
  <si>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</si>
  <si>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</si>
  <si>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</si>
  <si>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</si>
  <si>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</si>
  <si>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</si>
  <si>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</si>
  <si>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</si>
  <si>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</si>
  <si>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</si>
  <si>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</si>
  <si>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</si>
  <si>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</si>
  <si>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</si>
  <si>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</si>
  <si>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</si>
  <si>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</si>
  <si>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</si>
  <si>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</si>
  <si>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</si>
  <si>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</si>
  <si>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</si>
  <si>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</si>
  <si>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</si>
  <si>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</si>
  <si>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</si>
  <si>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</si>
  <si>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</si>
  <si>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</si>
  <si>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</si>
  <si>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</si>
  <si>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</si>
  <si>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</si>
  <si>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</si>
  <si>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</si>
  <si>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</si>
  <si>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</si>
  <si>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</si>
  <si>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</si>
  <si>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</si>
  <si>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</si>
  <si>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</si>
  <si>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</si>
  <si>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</si>
  <si>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</si>
  <si>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</si>
  <si>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</si>
  <si>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</si>
  <si>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</si>
  <si>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</si>
  <si>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</si>
  <si>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</si>
  <si>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</si>
  <si>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</si>
  <si>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</si>
  <si>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</si>
  <si>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</si>
  <si>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</si>
  <si>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</si>
  <si>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</si>
  <si>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</si>
  <si>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</si>
  <si>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</si>
  <si>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</si>
  <si>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</si>
  <si>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</si>
  <si>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</si>
  <si>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</si>
  <si>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</si>
  <si>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</si>
  <si>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</si>
  <si>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</si>
  <si>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</si>
  <si>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</si>
  <si>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</si>
  <si>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</si>
  <si>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</si>
  <si>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</si>
  <si>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</si>
  <si>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</si>
  <si>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</si>
  <si>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</si>
  <si>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</si>
  <si>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</si>
  <si>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</si>
  <si>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</si>
  <si>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</si>
  <si>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</si>
  <si>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</si>
  <si>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</si>
  <si>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</si>
  <si>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</si>
  <si>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</si>
  <si>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</si>
  <si>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</si>
  <si>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</si>
  <si>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</si>
  <si>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</si>
  <si>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</si>
  <si>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</si>
  <si>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</si>
  <si>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</si>
  <si>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</si>
  <si>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</si>
  <si>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</si>
  <si>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</si>
  <si>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</si>
  <si>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</si>
  <si>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</si>
  <si>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</si>
  <si>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</si>
  <si>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</si>
  <si>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</si>
  <si>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</si>
  <si>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</si>
  <si>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</si>
  <si>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</si>
  <si>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</si>
  <si>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</si>
  <si>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</si>
  <si>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</si>
  <si>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</si>
  <si>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</si>
  <si>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</si>
  <si>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</si>
  <si>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</si>
  <si>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</si>
  <si>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</si>
  <si>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</si>
  <si>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</si>
  <si>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</si>
  <si>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</si>
  <si>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</si>
  <si>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</si>
  <si>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</si>
  <si>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</si>
  <si>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</si>
  <si>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</si>
  <si>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</si>
  <si>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</si>
  <si>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</si>
  <si>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</si>
  <si>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</si>
  <si>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</si>
  <si>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</si>
  <si>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</si>
  <si>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</si>
  <si>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</si>
  <si>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</si>
  <si>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</si>
  <si>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</si>
  <si>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</si>
  <si>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</si>
  <si>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</si>
  <si>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</si>
  <si>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</si>
  <si>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</si>
  <si>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</si>
  <si>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</si>
  <si>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</si>
  <si>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</si>
  <si>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</si>
  <si>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</si>
  <si>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</si>
  <si>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</si>
  <si>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</si>
  <si>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</si>
  <si>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</si>
  <si>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</si>
  <si>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</si>
  <si>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</si>
  <si>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</si>
  <si>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</si>
  <si>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</si>
  <si>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</si>
  <si>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</si>
  <si>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</si>
  <si>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</si>
  <si>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</si>
  <si>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</si>
  <si>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</si>
  <si>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</si>
  <si>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</si>
  <si>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</si>
  <si>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</si>
  <si>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</si>
  <si>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</si>
  <si>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</si>
  <si>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</si>
  <si>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</si>
  <si>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</si>
  <si>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</si>
  <si>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</si>
  <si>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</si>
  <si>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</si>
  <si>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</si>
  <si>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</si>
  <si>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</si>
  <si>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</si>
  <si>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</si>
  <si>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</si>
  <si>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</si>
  <si>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</si>
  <si>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</si>
  <si>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</si>
  <si>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</si>
  <si>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</si>
  <si>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</si>
  <si>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</si>
  <si>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</si>
  <si>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</si>
  <si>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</si>
  <si>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</si>
  <si>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</si>
  <si>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</si>
  <si>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</si>
  <si>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</si>
  <si>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</si>
  <si>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</si>
  <si>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</si>
  <si>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</si>
  <si>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</si>
  <si>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</si>
  <si>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</si>
  <si>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</si>
  <si>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</si>
  <si>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</si>
  <si>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</si>
  <si>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</si>
  <si>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</si>
  <si>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</si>
  <si>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</si>
  <si>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</si>
  <si>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</si>
  <si>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</si>
  <si>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</si>
  <si>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</si>
  <si>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</si>
  <si>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</si>
  <si>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</si>
  <si>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</si>
  <si>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</si>
  <si>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</si>
  <si>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</si>
  <si>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</si>
  <si>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</si>
  <si>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</si>
  <si>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</si>
  <si>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</si>
  <si>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</si>
  <si>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</si>
  <si>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</si>
  <si>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</si>
  <si>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</si>
  <si>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</si>
  <si>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</si>
  <si>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</si>
  <si>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</si>
  <si>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</si>
  <si>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</si>
  <si>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</si>
  <si>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</si>
  <si>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</si>
  <si>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</si>
  <si>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</si>
  <si>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</si>
  <si>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</si>
  <si>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</si>
  <si>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</si>
  <si>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</si>
  <si>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</si>
  <si>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</si>
  <si>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</si>
  <si>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</si>
  <si>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</si>
  <si>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</si>
  <si>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</si>
  <si>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</si>
  <si>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</si>
  <si>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</si>
  <si>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</si>
  <si>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</si>
  <si>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</si>
  <si>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</si>
  <si>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</si>
  <si>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</si>
  <si>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</si>
  <si>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</si>
  <si>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</si>
  <si>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</si>
  <si>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</si>
  <si>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</si>
  <si>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</si>
  <si>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</si>
  <si>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</si>
  <si>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</si>
  <si>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</si>
  <si>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</si>
  <si>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</si>
  <si>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</si>
  <si>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</si>
  <si>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</si>
  <si>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</si>
  <si>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</si>
  <si>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</si>
  <si>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</si>
  <si>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</si>
  <si>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</si>
  <si>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</si>
  <si>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</si>
  <si>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</si>
  <si>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</si>
  <si>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</si>
  <si>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</si>
  <si>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</si>
  <si>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</si>
  <si>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</si>
  <si>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</si>
  <si>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</si>
  <si>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</si>
  <si>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</si>
  <si>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</si>
  <si>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</si>
  <si>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</si>
  <si>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</si>
  <si>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</si>
  <si>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</si>
  <si>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</si>
  <si>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</si>
  <si>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</si>
  <si>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</si>
  <si>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</si>
  <si>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</si>
  <si>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</si>
  <si>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</si>
  <si>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</si>
  <si>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</si>
  <si>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</si>
  <si>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</si>
  <si>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</si>
  <si>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</si>
  <si>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</si>
  <si>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</si>
  <si>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</si>
  <si>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</si>
  <si>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</si>
  <si>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</si>
  <si>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</si>
  <si>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</si>
  <si>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</si>
  <si>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</si>
  <si>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</si>
  <si>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</si>
  <si>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</si>
  <si>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</si>
  <si>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</si>
  <si>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</si>
  <si>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</si>
  <si>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</si>
  <si>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</si>
  <si>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</si>
  <si>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</si>
  <si>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</si>
  <si>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</si>
  <si>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</si>
  <si>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</si>
  <si>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</si>
  <si>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</si>
  <si>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</si>
  <si>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</si>
  <si>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</si>
  <si>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</si>
  <si>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</si>
  <si>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</si>
  <si>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</si>
  <si>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</si>
  <si>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</si>
  <si>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</si>
  <si>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</si>
  <si>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</si>
  <si>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</si>
  <si>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</si>
  <si>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</si>
  <si>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</si>
  <si>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</si>
  <si>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</si>
  <si>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</si>
  <si>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</si>
  <si>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</si>
  <si>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</si>
  <si>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</si>
  <si>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</si>
  <si>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</si>
  <si>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</si>
  <si>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</si>
  <si>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</si>
  <si>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</si>
  <si>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</si>
  <si>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</si>
  <si>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</si>
  <si>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</si>
  <si>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</si>
  <si>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</si>
  <si>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</si>
  <si>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</si>
  <si>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</si>
  <si>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</si>
  <si>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</si>
  <si>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</si>
  <si>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</si>
  <si>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</si>
  <si>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</si>
  <si>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</si>
  <si>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</si>
  <si>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</si>
  <si>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</si>
  <si>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</si>
  <si>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</si>
  <si>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</si>
  <si>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</si>
  <si>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</si>
  <si>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</si>
  <si>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</si>
  <si>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</si>
  <si>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</si>
  <si>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</si>
  <si>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</si>
  <si>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</si>
  <si>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</si>
  <si>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</si>
  <si>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</si>
  <si>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</si>
  <si>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</si>
  <si>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</si>
  <si>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</si>
  <si>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</si>
  <si>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</si>
  <si>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</si>
  <si>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</si>
  <si>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</si>
  <si>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</si>
  <si>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</si>
  <si>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</si>
  <si>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</si>
  <si>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</si>
  <si>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</si>
  <si>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</si>
  <si>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</si>
  <si>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</si>
  <si>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</si>
  <si>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</si>
  <si>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</si>
  <si>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</si>
  <si>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</si>
  <si>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</si>
  <si>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</si>
  <si>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</si>
  <si>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</si>
  <si>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</si>
  <si>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</si>
  <si>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</si>
  <si>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</si>
  <si>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</si>
  <si>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</si>
  <si>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</si>
  <si>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</si>
  <si>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</si>
  <si>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</si>
  <si>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</si>
  <si>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</si>
  <si>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</si>
  <si>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</si>
  <si>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</si>
  <si>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</si>
  <si>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</si>
  <si>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</si>
  <si>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</si>
  <si>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</si>
  <si>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</si>
  <si>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</si>
  <si>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</si>
  <si>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</si>
  <si>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</si>
  <si>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</si>
  <si>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</si>
  <si>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</si>
  <si>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</si>
  <si>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</si>
  <si>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</si>
  <si>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</si>
  <si>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</si>
  <si>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</si>
  <si>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</si>
  <si>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</si>
  <si>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</si>
  <si>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</si>
  <si>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</si>
  <si>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</si>
  <si>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</si>
  <si>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</si>
  <si>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</si>
  <si>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</si>
  <si>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</si>
  <si>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</si>
  <si>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</si>
  <si>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</si>
  <si>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</si>
  <si>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</si>
  <si>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</si>
  <si>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</si>
  <si>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</si>
  <si>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</si>
  <si>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</si>
  <si>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</si>
  <si>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</si>
  <si>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</si>
  <si>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</si>
  <si>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</si>
  <si>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</si>
  <si>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</si>
  <si>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</si>
  <si>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</si>
  <si>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</si>
  <si>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</si>
  <si>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</si>
  <si>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</si>
  <si>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</si>
  <si>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</si>
  <si>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</si>
  <si>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</si>
  <si>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</si>
  <si>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</si>
  <si>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</si>
  <si>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</si>
  <si>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</si>
  <si>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</si>
  <si>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</si>
  <si>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</si>
  <si>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</si>
  <si>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</si>
  <si>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</si>
  <si>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</si>
  <si>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</si>
  <si>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</si>
  <si>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</si>
  <si>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</si>
  <si>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</si>
  <si>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</si>
  <si>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</si>
  <si>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</si>
  <si>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</si>
  <si>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</si>
  <si>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</si>
  <si>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</si>
  <si>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</si>
  <si>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</si>
  <si>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</si>
  <si>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</si>
  <si>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</si>
  <si>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</si>
  <si>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</si>
  <si>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</si>
  <si>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</si>
  <si>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</si>
  <si>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</si>
  <si>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</si>
  <si>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</si>
  <si>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</si>
  <si>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</si>
  <si>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</si>
  <si>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</si>
  <si>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</si>
  <si>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</si>
  <si>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</si>
  <si>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</si>
  <si>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</si>
  <si>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</si>
  <si>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</si>
  <si>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</si>
  <si>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</si>
  <si>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</si>
  <si>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</si>
  <si>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</si>
  <si>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</si>
  <si>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</si>
  <si>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</si>
  <si>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</si>
  <si>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</si>
  <si>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</si>
  <si>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</si>
  <si>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</si>
  <si>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</si>
  <si>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</si>
  <si>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</si>
  <si>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</si>
  <si>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</si>
  <si>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</si>
  <si>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</si>
  <si>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</si>
  <si>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</si>
  <si>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</si>
  <si>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</si>
  <si>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</si>
  <si>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</si>
  <si>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</si>
  <si>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</si>
  <si>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</si>
  <si>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</si>
  <si>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</si>
  <si>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</si>
  <si>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</si>
  <si>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</si>
  <si>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</si>
  <si>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</si>
  <si>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</si>
  <si>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</si>
  <si>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</si>
  <si>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</si>
  <si>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</si>
  <si>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</si>
  <si>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</si>
  <si>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</si>
  <si>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</si>
  <si>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</si>
  <si>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</si>
  <si>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</si>
  <si>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</si>
  <si>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</si>
  <si>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</si>
  <si>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</si>
  <si>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</si>
  <si>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</si>
  <si>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</si>
  <si>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</si>
  <si>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</si>
  <si>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</si>
  <si>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</si>
  <si>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</si>
  <si>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</si>
  <si>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</si>
  <si>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</si>
  <si>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</si>
  <si>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</si>
  <si>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</si>
  <si>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</si>
  <si>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</si>
  <si>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</si>
  <si>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</si>
  <si>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</si>
  <si>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</si>
  <si>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</si>
  <si>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</si>
  <si>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</si>
  <si>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</si>
  <si>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</si>
  <si>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</si>
  <si>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</si>
  <si>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</si>
  <si>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</si>
  <si>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</si>
  <si>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</si>
  <si>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</si>
  <si>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</si>
  <si>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</si>
  <si>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</si>
  <si>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</si>
  <si>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</si>
  <si>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</si>
  <si>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</si>
  <si>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</si>
  <si>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</si>
  <si>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</si>
  <si>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</si>
  <si>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</si>
  <si>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</si>
  <si>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</si>
  <si>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</si>
  <si>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</si>
  <si>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</si>
  <si>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</si>
  <si>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</si>
  <si>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</si>
  <si>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</si>
  <si>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</si>
  <si>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</si>
  <si>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</si>
  <si>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</si>
  <si>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</si>
  <si>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</si>
  <si>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</si>
  <si>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</si>
  <si>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</si>
  <si>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</si>
  <si>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</si>
  <si>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</si>
  <si>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</si>
  <si>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</si>
  <si>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</si>
  <si>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</si>
  <si>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</si>
  <si>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</si>
  <si>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</si>
  <si>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</si>
  <si>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</si>
  <si>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</si>
  <si>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</si>
  <si>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</si>
  <si>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</si>
  <si>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</si>
  <si>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</si>
  <si>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</si>
  <si>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</si>
  <si>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</si>
  <si>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</si>
  <si>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</si>
  <si>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</si>
  <si>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</si>
  <si>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</si>
  <si>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</si>
  <si>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</si>
  <si>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</si>
  <si>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</si>
  <si>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</si>
  <si>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</si>
  <si>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</si>
  <si>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</si>
  <si>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</si>
  <si>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</si>
  <si>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</si>
  <si>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</si>
  <si>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</si>
  <si>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</si>
  <si>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</si>
  <si>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</si>
  <si>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</si>
  <si>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</si>
  <si>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</si>
  <si>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</si>
  <si>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</si>
  <si>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</si>
  <si>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</si>
  <si>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</si>
  <si>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</si>
  <si>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</si>
  <si>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</si>
  <si>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</si>
  <si>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</si>
  <si>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</si>
  <si>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</si>
  <si>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</si>
  <si>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</si>
  <si>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</si>
  <si>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</si>
  <si>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</si>
  <si>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</si>
  <si>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</si>
  <si>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</si>
  <si>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</si>
  <si>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</si>
  <si>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</si>
  <si>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</si>
  <si>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</si>
  <si>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</si>
  <si>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</si>
  <si>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</si>
  <si>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</si>
  <si>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</si>
  <si>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</si>
  <si>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</si>
  <si>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</si>
  <si>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</si>
  <si>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</si>
  <si>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</si>
  <si>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</si>
  <si>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</si>
  <si>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</si>
  <si>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</si>
  <si>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</si>
  <si>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</si>
  <si>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</si>
  <si>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</si>
  <si>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</si>
  <si>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</si>
  <si>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</si>
  <si>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</si>
  <si>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</si>
  <si>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</si>
  <si>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</si>
  <si>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</si>
  <si>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</si>
  <si>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</si>
  <si>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</si>
  <si>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</si>
  <si>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</si>
  <si>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</si>
  <si>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</si>
  <si>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</si>
  <si>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</si>
  <si>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</si>
  <si>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</si>
  <si>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</si>
  <si>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</si>
  <si>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</si>
  <si>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</si>
  <si>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</si>
  <si>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</si>
  <si>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</si>
  <si>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</si>
  <si>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</si>
  <si>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</si>
  <si>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</si>
  <si>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</si>
  <si>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</si>
  <si>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</si>
  <si>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</si>
  <si>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</si>
  <si>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</si>
  <si>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</si>
  <si>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</si>
  <si>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</si>
  <si>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</si>
  <si>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</si>
  <si>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</si>
  <si>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</si>
  <si>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</si>
  <si>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</si>
  <si>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</si>
  <si>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</si>
  <si>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</si>
  <si>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</si>
  <si>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</si>
  <si>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</si>
  <si>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</si>
  <si>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</si>
  <si>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</si>
  <si>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</si>
  <si>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</si>
  <si>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</si>
  <si>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</si>
  <si>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</si>
  <si>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</si>
  <si>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</si>
  <si>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</si>
  <si>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</si>
  <si>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</si>
  <si>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</si>
  <si>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</si>
  <si>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</si>
  <si>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</si>
  <si>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</si>
  <si>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</si>
  <si>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</si>
  <si>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</si>
  <si>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</si>
  <si>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</si>
  <si>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</si>
  <si>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</si>
  <si>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</si>
  <si>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</si>
  <si>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</si>
  <si>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</si>
  <si>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</si>
  <si>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</si>
  <si>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</si>
  <si>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</si>
  <si>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</si>
  <si>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</si>
  <si>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</si>
  <si>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</si>
  <si>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</si>
  <si>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</si>
  <si>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</si>
  <si>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</si>
  <si>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</si>
  <si>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</si>
  <si>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</si>
  <si>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</si>
  <si>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</si>
  <si>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</si>
  <si>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</si>
  <si>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</si>
  <si>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</si>
  <si>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</si>
  <si>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</si>
  <si>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</si>
  <si>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</si>
  <si>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</si>
  <si>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</si>
  <si>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</si>
  <si>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</si>
  <si>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</si>
  <si>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</si>
  <si>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</si>
  <si>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</si>
  <si>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</si>
  <si>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</si>
  <si>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</si>
  <si>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</si>
  <si>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</si>
  <si>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</si>
  <si>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</si>
  <si>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</si>
  <si>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</si>
  <si>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</si>
  <si>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</si>
  <si>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</si>
  <si>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</si>
  <si>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</si>
  <si>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</si>
  <si>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</si>
  <si>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</si>
  <si>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</si>
  <si>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</si>
  <si>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</si>
  <si>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</si>
  <si>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</si>
  <si>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</si>
  <si>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</si>
  <si>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</si>
  <si>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</si>
  <si>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</si>
  <si>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</si>
  <si>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</si>
  <si>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</si>
  <si>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</si>
  <si>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</si>
  <si>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</si>
  <si>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</si>
  <si>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</si>
  <si>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</si>
  <si>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</si>
  <si>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</si>
  <si>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</si>
  <si>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</si>
  <si>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</si>
  <si>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</si>
  <si>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</si>
  <si>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</si>
  <si>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</si>
  <si>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</si>
  <si>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</si>
  <si>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</si>
  <si>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</si>
  <si>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</si>
  <si>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</si>
  <si>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</si>
  <si>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</si>
  <si>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</si>
  <si>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</si>
  <si>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</si>
  <si>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</si>
  <si>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</si>
  <si>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</si>
  <si>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</si>
  <si>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</si>
  <si>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</si>
  <si>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</si>
  <si>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</si>
  <si>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</si>
  <si>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</si>
  <si>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</si>
  <si>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</si>
  <si>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</si>
  <si>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</si>
  <si>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</si>
  <si>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</si>
  <si>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</si>
  <si>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</si>
  <si>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</si>
  <si>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</si>
  <si>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</si>
  <si>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</si>
  <si>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</si>
  <si>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</si>
  <si>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</si>
  <si>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</si>
  <si>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</si>
  <si>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</si>
  <si>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</si>
  <si>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</si>
  <si>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</si>
  <si>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</si>
  <si>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</si>
  <si>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</si>
  <si>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</si>
  <si>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</si>
  <si>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</si>
  <si>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</si>
  <si>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</si>
  <si>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</si>
  <si>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</si>
  <si>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</si>
  <si>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</si>
  <si>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</si>
  <si>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</si>
  <si>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</si>
  <si>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</si>
  <si>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</si>
  <si>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</si>
  <si>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</si>
  <si>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</si>
  <si>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</si>
  <si>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</si>
  <si>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</si>
  <si>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</si>
  <si>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</si>
  <si>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</si>
  <si>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</si>
  <si>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</si>
  <si>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</si>
  <si>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</si>
  <si>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</si>
  <si>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</si>
  <si>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</si>
  <si>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</si>
  <si>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</si>
  <si>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</si>
  <si>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</si>
  <si>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</si>
  <si>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</si>
  <si>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</si>
  <si>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</si>
  <si>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</si>
  <si>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</si>
  <si>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</si>
  <si>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</si>
  <si>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</si>
  <si>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</si>
  <si>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</si>
  <si>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</si>
  <si>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</si>
  <si>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</si>
  <si>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</si>
  <si>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</si>
  <si>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</si>
  <si>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</si>
  <si>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</si>
  <si>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</si>
  <si>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</si>
  <si>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</si>
  <si>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</si>
  <si>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</si>
  <si>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</si>
  <si>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</si>
  <si>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</si>
  <si>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</si>
  <si>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</si>
  <si>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</si>
  <si>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</si>
  <si>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</si>
  <si>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</si>
  <si>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</si>
  <si>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</si>
  <si>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</si>
  <si>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</si>
  <si>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</si>
  <si>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</si>
  <si>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</si>
  <si>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</si>
  <si>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</si>
  <si>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</si>
  <si>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</si>
  <si>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</si>
  <si>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</si>
  <si>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</si>
  <si>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</si>
  <si>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</si>
  <si>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</si>
  <si>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</si>
  <si>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</si>
  <si>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</si>
  <si>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</si>
  <si>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</si>
  <si>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</si>
  <si>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</si>
  <si>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</si>
  <si>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</si>
  <si>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</si>
  <si>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</si>
  <si>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</si>
  <si>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</si>
  <si>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</si>
  <si>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</si>
  <si>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</si>
  <si>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</si>
  <si>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</si>
  <si>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</si>
  <si>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</si>
  <si>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</si>
  <si>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</si>
  <si>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</si>
  <si>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</si>
  <si>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</si>
  <si>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</si>
  <si>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</si>
  <si>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</si>
  <si>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</si>
  <si>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</si>
  <si>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</si>
  <si>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</si>
  <si>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</si>
  <si>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</si>
  <si>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</si>
  <si>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</si>
  <si>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</si>
  <si>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</si>
  <si>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</si>
  <si>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</si>
  <si>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</si>
  <si>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</si>
  <si>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</si>
  <si>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</si>
  <si>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</si>
  <si>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</si>
  <si>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</si>
  <si>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</si>
  <si>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</si>
  <si>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</si>
  <si>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</si>
  <si>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</si>
  <si>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</si>
  <si>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</si>
  <si>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</si>
  <si>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</si>
  <si>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</si>
  <si>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</si>
  <si>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</si>
  <si>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</si>
  <si>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</si>
  <si>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</si>
  <si>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</si>
  <si>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</si>
  <si>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</si>
  <si>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</si>
  <si>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</si>
  <si>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</si>
  <si>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</si>
  <si>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</si>
  <si>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</si>
  <si>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</si>
  <si>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</si>
  <si>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</si>
  <si>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</si>
  <si>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</si>
  <si>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</si>
  <si>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</si>
  <si>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</si>
  <si>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</si>
  <si>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</si>
  <si>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</si>
  <si>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</si>
  <si>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</si>
  <si>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</si>
  <si>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</si>
  <si>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</si>
  <si>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</si>
  <si>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</si>
  <si>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</si>
  <si>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</si>
  <si>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</si>
  <si>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</si>
  <si>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</si>
  <si>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</si>
  <si>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</si>
  <si>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</si>
  <si>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</si>
  <si>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</si>
  <si>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</si>
  <si>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</si>
  <si>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</si>
  <si>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</si>
  <si>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</si>
  <si>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</si>
  <si>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</si>
  <si>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</si>
  <si>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</si>
  <si>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</si>
  <si>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</si>
  <si>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</si>
  <si>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</si>
  <si>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</si>
  <si>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</si>
  <si>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</si>
  <si>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</si>
  <si>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</si>
  <si>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</si>
  <si>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</si>
  <si>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</si>
  <si>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</si>
  <si>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</si>
  <si>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</si>
  <si>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</si>
  <si>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</si>
  <si>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</si>
  <si>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</si>
  <si>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</si>
  <si>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</si>
  <si>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</si>
  <si>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</si>
  <si>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</si>
  <si>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</si>
  <si>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</si>
  <si>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</si>
  <si>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</si>
  <si>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</si>
  <si>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</si>
  <si>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</si>
  <si>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</si>
  <si>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</si>
  <si>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</si>
  <si>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</si>
  <si>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</si>
  <si>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</si>
  <si>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</si>
  <si>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</si>
  <si>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</si>
  <si>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</si>
  <si>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</si>
  <si>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</si>
  <si>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</si>
  <si>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</si>
  <si>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</si>
  <si>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</si>
  <si>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</si>
  <si>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</si>
  <si>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</si>
  <si>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</si>
  <si>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</si>
  <si>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</si>
  <si>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</si>
  <si>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</si>
  <si>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</si>
  <si>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</si>
  <si>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</si>
  <si>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</si>
  <si>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</si>
  <si>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</si>
  <si>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</si>
  <si>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</si>
  <si>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</si>
  <si>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</si>
  <si>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</si>
  <si>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</si>
  <si>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</si>
  <si>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</si>
  <si>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</si>
  <si>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</si>
  <si>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</si>
  <si>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</si>
  <si>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</si>
  <si>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</si>
  <si>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</si>
  <si>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</si>
  <si>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</si>
  <si>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</si>
  <si>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</si>
  <si>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</si>
  <si>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</si>
  <si>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</si>
  <si>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</si>
  <si>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</si>
  <si>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</si>
  <si>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</si>
  <si>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</si>
  <si>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</si>
  <si>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</si>
  <si>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</si>
  <si>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</si>
  <si>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</si>
  <si>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</si>
  <si>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</si>
  <si>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</si>
  <si>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</si>
  <si>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</si>
  <si>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</si>
  <si>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</si>
  <si>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</si>
  <si>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</si>
  <si>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</si>
  <si>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</si>
  <si>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</si>
  <si>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</si>
  <si>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</si>
  <si>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</si>
  <si>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</si>
  <si>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</si>
  <si>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</si>
  <si>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</si>
  <si>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</si>
  <si>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</si>
  <si>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</si>
  <si>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</si>
  <si>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</si>
  <si>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</si>
  <si>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</si>
  <si>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</si>
  <si>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</si>
  <si>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</si>
  <si>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</si>
  <si>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</si>
  <si>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</si>
  <si>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</si>
  <si>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</si>
  <si>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</si>
  <si>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</si>
  <si>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</si>
  <si>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</si>
  <si>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</si>
  <si>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</si>
  <si>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</si>
  <si>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</si>
  <si>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</si>
  <si>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</si>
  <si>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</si>
  <si>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</si>
  <si>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</si>
  <si>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</si>
  <si>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</si>
  <si>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</si>
  <si>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</si>
  <si>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</si>
  <si>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</si>
  <si>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</si>
  <si>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</si>
  <si>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</si>
  <si>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</si>
  <si>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</si>
  <si>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</si>
  <si>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</si>
  <si>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</si>
  <si>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</si>
  <si>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</si>
  <si>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</si>
  <si>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</si>
  <si>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</si>
  <si>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</si>
  <si>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</si>
  <si>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</si>
  <si>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</si>
  <si>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</si>
  <si>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</si>
  <si>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</si>
  <si>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</si>
  <si>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</si>
  <si>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</si>
  <si>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</si>
  <si>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</si>
  <si>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</si>
  <si>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</si>
  <si>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</si>
  <si>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</si>
  <si>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</si>
  <si>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</si>
  <si>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</si>
  <si>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</si>
  <si>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</si>
  <si>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</si>
  <si>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</si>
  <si>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</si>
  <si>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</si>
  <si>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</si>
  <si>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</si>
  <si>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</si>
  <si>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</si>
  <si>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</si>
  <si>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</si>
  <si>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</si>
  <si>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</si>
  <si>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</si>
  <si>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</si>
  <si>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</si>
  <si>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</si>
  <si>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</si>
  <si>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</si>
  <si>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</si>
  <si>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</si>
  <si>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</si>
  <si>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</si>
  <si>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</si>
  <si>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</si>
  <si>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</si>
  <si>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</si>
  <si>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</si>
  <si>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</si>
  <si>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</si>
  <si>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</si>
  <si>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</si>
  <si>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</si>
  <si>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</si>
  <si>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</si>
  <si>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</si>
  <si>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</si>
  <si>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</si>
  <si>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</si>
  <si>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</si>
  <si>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</si>
  <si>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</si>
  <si>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</si>
  <si>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</si>
  <si>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</si>
  <si>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</si>
  <si>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</si>
  <si>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</si>
  <si>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</si>
  <si>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</si>
  <si>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</si>
  <si>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</si>
  <si>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</si>
  <si>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</si>
  <si>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</si>
  <si>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</si>
  <si>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</si>
  <si>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</si>
  <si>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</si>
  <si>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</si>
  <si>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</si>
  <si>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</si>
  <si>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</si>
  <si>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</si>
  <si>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</si>
  <si>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</si>
  <si>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</si>
  <si>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</si>
  <si>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</si>
  <si>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</si>
  <si>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</si>
  <si>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</si>
  <si>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</si>
  <si>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</si>
  <si>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</si>
  <si>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</si>
  <si>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</si>
  <si>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</si>
  <si>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</si>
  <si>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</si>
  <si>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</si>
  <si>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</si>
  <si>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</si>
  <si>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</si>
  <si>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</si>
  <si>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</si>
  <si>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</si>
  <si>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</si>
  <si>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</si>
  <si>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</si>
  <si>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</si>
  <si>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</si>
  <si>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</si>
  <si>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</si>
  <si>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</si>
  <si>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</si>
  <si>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</si>
  <si>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</si>
  <si>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</si>
  <si>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</si>
  <si>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</si>
  <si>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</si>
  <si>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</si>
  <si>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</si>
  <si>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</si>
  <si>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</si>
  <si>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</si>
  <si>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</si>
  <si>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</si>
  <si>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</si>
  <si>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</si>
  <si>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</si>
  <si>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</si>
  <si>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</si>
  <si>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</si>
  <si>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</si>
  <si>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</si>
  <si>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</si>
  <si>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</si>
  <si>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</si>
  <si>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</si>
  <si>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</si>
  <si>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</si>
  <si>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</si>
  <si>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</si>
  <si>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</si>
  <si>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</si>
  <si>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</si>
  <si>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</si>
  <si>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</si>
  <si>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</si>
  <si>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</si>
  <si>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</si>
  <si>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</si>
  <si>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</si>
  <si>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</si>
  <si>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</si>
  <si>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</si>
  <si>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</si>
  <si>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</si>
  <si>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</si>
  <si>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</si>
  <si>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</si>
  <si>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</si>
  <si>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</si>
  <si>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</si>
  <si>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</si>
  <si>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</si>
  <si>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</si>
  <si>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</si>
  <si>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</si>
  <si>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</si>
  <si>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</si>
  <si>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</si>
  <si>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</si>
  <si>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</si>
  <si>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</si>
  <si>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</si>
  <si>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</si>
  <si>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</si>
  <si>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</si>
  <si>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</si>
  <si>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</si>
  <si>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</si>
  <si>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</si>
  <si>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</si>
  <si>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</si>
  <si>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</si>
  <si>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</si>
  <si>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</si>
  <si>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</si>
  <si>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</si>
  <si>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</si>
  <si>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</si>
  <si>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</si>
  <si>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</si>
  <si>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</si>
  <si>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</si>
  <si>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</si>
  <si>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</si>
  <si>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</si>
  <si>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</si>
  <si>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</si>
  <si>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</si>
  <si>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</si>
  <si>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</si>
  <si>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</si>
  <si>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</si>
  <si>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</si>
  <si>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</si>
  <si>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</si>
  <si>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</si>
  <si>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</si>
  <si>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</si>
  <si>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</si>
  <si>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</si>
  <si>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</si>
  <si>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</si>
  <si>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</si>
  <si>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</si>
  <si>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</si>
  <si>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</si>
  <si>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</si>
  <si>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</si>
  <si>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</si>
  <si>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</si>
  <si>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</si>
  <si>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</si>
  <si>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</si>
  <si>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</si>
  <si>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</si>
  <si>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</si>
  <si>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</si>
  <si>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</si>
  <si>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</si>
  <si>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</si>
  <si>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</si>
  <si>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</si>
  <si>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</si>
  <si>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</si>
  <si>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</si>
  <si>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</si>
  <si>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</si>
  <si>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</si>
  <si>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</si>
  <si>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</si>
  <si>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</si>
  <si>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</si>
  <si>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</si>
  <si>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</si>
  <si>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</si>
  <si>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</si>
  <si>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</si>
  <si>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</si>
  <si>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</si>
  <si>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</si>
  <si>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</si>
  <si>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</si>
  <si>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</si>
  <si>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</si>
  <si>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</si>
  <si>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</si>
  <si>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</si>
  <si>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</si>
  <si>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</si>
  <si>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</si>
  <si>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</si>
  <si>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</si>
  <si>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</si>
  <si>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</si>
  <si>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</si>
  <si>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</si>
  <si>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</si>
  <si>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</si>
  <si>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</si>
  <si>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</si>
  <si>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</si>
  <si>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</si>
  <si>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</si>
  <si>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</si>
  <si>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</si>
  <si>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</si>
  <si>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</si>
  <si>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</si>
  <si>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</si>
  <si>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</si>
  <si>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</si>
  <si>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</si>
  <si>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</si>
  <si>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</si>
  <si>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</si>
  <si>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</si>
  <si>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</si>
  <si>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</si>
  <si>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</si>
  <si>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</si>
  <si>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</si>
  <si>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</si>
  <si>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</si>
  <si>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</si>
  <si>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</si>
  <si>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</si>
  <si>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</si>
  <si>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</si>
  <si>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</si>
  <si>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</si>
  <si>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</si>
  <si>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</si>
  <si>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</si>
  <si>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</si>
  <si>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</si>
  <si>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</si>
  <si>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</si>
  <si>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</si>
  <si>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</si>
  <si>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</si>
  <si>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</si>
  <si>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</si>
  <si>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</si>
  <si>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</si>
  <si>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</si>
  <si>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</si>
  <si>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</si>
  <si>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</si>
  <si>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</si>
  <si>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</si>
  <si>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</si>
  <si>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</si>
  <si>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</si>
  <si>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</si>
  <si>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</si>
  <si>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</si>
  <si>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</si>
  <si>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</si>
  <si>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</si>
  <si>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</si>
  <si>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</si>
  <si>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</si>
  <si>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</si>
  <si>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</si>
  <si>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</si>
  <si>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</si>
  <si>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</si>
  <si>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</si>
  <si>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</si>
  <si>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</si>
  <si>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</si>
  <si>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</si>
  <si>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</si>
  <si>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</si>
  <si>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</si>
  <si>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</si>
  <si>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</si>
  <si>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</si>
  <si>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</si>
  <si>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</si>
  <si>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</si>
  <si>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</si>
  <si>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</si>
  <si>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</si>
  <si>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</si>
  <si>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</si>
  <si>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</si>
  <si>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</si>
  <si>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</si>
  <si>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</si>
  <si>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</si>
  <si>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</si>
  <si>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</si>
  <si>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</si>
  <si>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</si>
  <si>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</si>
  <si>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</si>
  <si>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</si>
  <si>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</si>
  <si>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</si>
  <si>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</si>
  <si>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</si>
  <si>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</si>
  <si>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</si>
  <si>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</si>
  <si>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</si>
  <si>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</si>
  <si>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</si>
  <si>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</si>
  <si>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</si>
  <si>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</si>
  <si>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</si>
  <si>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</si>
  <si>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</si>
  <si>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</si>
  <si>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</si>
  <si>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</si>
  <si>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</si>
  <si>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</si>
  <si>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</si>
  <si>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</si>
  <si>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</si>
  <si>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</si>
  <si>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</si>
  <si>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</si>
  <si>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</si>
  <si>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</si>
  <si>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</si>
  <si>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</si>
  <si>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</si>
  <si>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</si>
  <si>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</si>
  <si>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</si>
  <si>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</si>
  <si>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</si>
  <si>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</si>
  <si>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</si>
  <si>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</si>
  <si>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</si>
  <si>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</si>
  <si>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</si>
  <si>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</si>
  <si>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</si>
  <si>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</si>
  <si>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</si>
  <si>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</si>
  <si>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</si>
  <si>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</si>
  <si>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</si>
  <si>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</si>
  <si>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</si>
  <si>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</si>
  <si>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</si>
  <si>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</si>
  <si>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</si>
  <si>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</si>
  <si>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</si>
  <si>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</si>
  <si>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</si>
  <si>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</si>
  <si>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</si>
  <si>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</si>
  <si>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</si>
  <si>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</si>
  <si>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</si>
  <si>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</si>
  <si>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</si>
  <si>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</si>
  <si>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</si>
  <si>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</si>
  <si>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</si>
  <si>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</si>
  <si>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</si>
  <si>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</si>
  <si>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</si>
  <si>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</si>
  <si>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</si>
  <si>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</si>
  <si>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</si>
  <si>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</si>
  <si>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</si>
  <si>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</si>
  <si>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</si>
  <si>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</si>
  <si>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</si>
  <si>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</si>
  <si>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</si>
  <si>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</si>
  <si>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</si>
  <si>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</si>
  <si>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</si>
  <si>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</si>
  <si>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</si>
  <si>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</si>
  <si>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</si>
  <si>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</si>
  <si>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</si>
  <si>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</si>
  <si>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</si>
  <si>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</si>
  <si>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</si>
  <si>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</si>
  <si>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</si>
  <si>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</si>
  <si>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</si>
  <si>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</si>
  <si>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</si>
  <si>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</si>
  <si>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</si>
  <si>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</si>
  <si>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</si>
  <si>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</si>
  <si>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</si>
  <si>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</si>
  <si>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</si>
  <si>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</si>
  <si>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</si>
  <si>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</si>
  <si>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</si>
  <si>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</si>
  <si>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</si>
  <si>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</si>
  <si>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</si>
  <si>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</si>
  <si>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</si>
  <si>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</si>
  <si>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</si>
  <si>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</si>
  <si>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</si>
  <si>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</si>
  <si>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</si>
  <si>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</si>
  <si>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</si>
  <si>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</si>
  <si>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</si>
  <si>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</si>
  <si>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</si>
  <si>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</si>
  <si>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</si>
  <si>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</si>
  <si>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</si>
  <si>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</si>
  <si>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</si>
  <si>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</si>
  <si>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</si>
  <si>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</si>
  <si>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</si>
  <si>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</si>
  <si>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</si>
  <si>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</si>
  <si>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</si>
  <si>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</si>
  <si>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</si>
  <si>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</si>
  <si>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</si>
  <si>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</si>
  <si>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</si>
  <si>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</si>
  <si>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</si>
  <si>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</si>
  <si>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</si>
  <si>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</si>
  <si>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</si>
  <si>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</si>
  <si>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</si>
  <si>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</si>
  <si>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</si>
  <si>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</si>
  <si>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</si>
  <si>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</si>
  <si>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</si>
  <si>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</si>
  <si>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</si>
  <si>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</si>
  <si>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</si>
  <si>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</si>
  <si>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</si>
  <si>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</si>
  <si>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</si>
  <si>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</si>
  <si>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</si>
  <si>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</si>
  <si>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</si>
  <si>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</si>
  <si>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</si>
  <si>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</si>
  <si>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</si>
  <si>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</si>
  <si>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</si>
  <si>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</si>
  <si>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</si>
  <si>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</si>
  <si>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</si>
  <si>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</si>
  <si>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</si>
  <si>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</si>
  <si>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</si>
  <si>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</si>
  <si>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</si>
  <si>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</si>
  <si>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</si>
  <si>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</si>
  <si>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</si>
  <si>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</si>
  <si>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</si>
  <si>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</si>
  <si>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</si>
  <si>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</si>
  <si>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</si>
  <si>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</si>
  <si>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</si>
  <si>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</si>
  <si>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</si>
  <si>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</si>
  <si>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</si>
  <si>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</si>
  <si>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</si>
  <si>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</si>
  <si>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</si>
  <si>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</si>
  <si>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</si>
  <si>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</si>
  <si>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</si>
  <si>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</si>
  <si>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</si>
  <si>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</si>
  <si>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</si>
  <si>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</si>
  <si>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</si>
  <si>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</si>
  <si>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</si>
  <si>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</si>
  <si>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</si>
  <si>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</si>
  <si>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</si>
  <si>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</si>
  <si>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</si>
  <si>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</si>
  <si>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</si>
  <si>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</si>
  <si>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</si>
  <si>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</si>
  <si>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</si>
  <si>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</si>
  <si>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</si>
  <si>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</si>
  <si>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</si>
  <si>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</si>
  <si>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</si>
  <si>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</si>
  <si>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</si>
  <si>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</si>
  <si>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</si>
  <si>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</si>
  <si>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</si>
  <si>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</si>
  <si>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</si>
  <si>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</si>
  <si>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</si>
  <si>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</si>
  <si>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</si>
  <si>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</si>
  <si>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</si>
  <si>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</si>
  <si>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</si>
  <si>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</si>
  <si>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</si>
  <si>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</si>
  <si>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</si>
  <si>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</si>
  <si>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</si>
  <si>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</si>
  <si>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</si>
  <si>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</si>
  <si>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</si>
  <si>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</si>
  <si>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</si>
  <si>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</si>
  <si>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</si>
  <si>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</si>
  <si>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</si>
  <si>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</si>
  <si>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</si>
  <si>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</si>
  <si>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</si>
  <si>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</si>
  <si>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</si>
  <si>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</si>
  <si>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</si>
  <si>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</si>
  <si>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</si>
  <si>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</si>
  <si>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</si>
  <si>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</si>
  <si>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</si>
  <si>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</si>
  <si>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</si>
  <si>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</si>
  <si>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</si>
  <si>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</si>
  <si>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</si>
  <si>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</si>
  <si>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</si>
  <si>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</si>
  <si>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</si>
  <si>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</si>
  <si>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</si>
  <si>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</si>
  <si>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</si>
  <si>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</si>
  <si>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</si>
  <si>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</si>
  <si>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</si>
  <si>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</si>
  <si>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</si>
  <si>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</si>
  <si>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</si>
  <si>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</si>
  <si>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</si>
  <si>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</si>
  <si>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</si>
  <si>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</si>
  <si>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</si>
  <si>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</si>
  <si>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</si>
  <si>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</si>
  <si>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</si>
  <si>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</si>
  <si>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</si>
  <si>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</si>
  <si>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</si>
  <si>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</si>
  <si>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</si>
  <si>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</si>
  <si>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</si>
  <si>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</si>
  <si>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</si>
  <si>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</si>
  <si>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</si>
  <si>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</si>
  <si>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</si>
  <si>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</si>
  <si>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</si>
  <si>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</si>
  <si>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</si>
  <si>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</si>
  <si>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</si>
  <si>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</si>
  <si>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</si>
  <si>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</si>
  <si>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</si>
  <si>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</si>
  <si>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</si>
  <si>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</si>
  <si>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</si>
  <si>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</si>
  <si>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</si>
  <si>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</si>
  <si>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</si>
  <si>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</si>
  <si>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</si>
  <si>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</si>
  <si>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</si>
  <si>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</si>
  <si>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</si>
  <si>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</si>
  <si>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</si>
  <si>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</si>
  <si>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</si>
  <si>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</si>
  <si>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</si>
  <si>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</si>
  <si>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</si>
  <si>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</si>
  <si>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</si>
  <si>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</si>
  <si>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</si>
  <si>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</si>
  <si>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</si>
  <si>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</si>
  <si>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</si>
  <si>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</si>
  <si>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</si>
  <si>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</si>
  <si>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</si>
  <si>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</si>
  <si>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</si>
  <si>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</si>
  <si>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</si>
  <si>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</si>
  <si>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</si>
  <si>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</si>
  <si>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</si>
  <si>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</si>
  <si>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</si>
  <si>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</si>
  <si>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</si>
  <si>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</si>
  <si>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</si>
  <si>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</si>
  <si>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</si>
  <si>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</si>
  <si>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</si>
  <si>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</si>
  <si>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</si>
  <si>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</si>
  <si>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</si>
  <si>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</si>
  <si>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</si>
  <si>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</si>
  <si>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</si>
  <si>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</si>
  <si>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</si>
  <si>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</si>
  <si>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</si>
  <si>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</si>
  <si>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</si>
  <si>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</si>
  <si>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</si>
  <si>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</si>
  <si>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</si>
  <si>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</si>
  <si>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</si>
  <si>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</si>
  <si>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</si>
  <si>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</si>
  <si>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</si>
  <si>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</si>
  <si>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</si>
  <si>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</si>
  <si>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</si>
  <si>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</si>
  <si>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</si>
  <si>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</si>
  <si>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</si>
  <si>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</si>
  <si>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</si>
  <si>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</si>
  <si>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</si>
  <si>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</si>
  <si>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</si>
  <si>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</si>
  <si>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</si>
  <si>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</si>
  <si>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</si>
  <si>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</si>
  <si>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</si>
  <si>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</si>
  <si>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</si>
  <si>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</si>
  <si>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</si>
  <si>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</si>
  <si>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</si>
  <si>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</si>
  <si>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</si>
  <si>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</si>
  <si>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</si>
  <si>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</si>
  <si>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</si>
  <si>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</si>
  <si>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</si>
  <si>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</si>
  <si>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</si>
  <si>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</si>
  <si>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</si>
  <si>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</si>
  <si>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</si>
  <si>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</si>
  <si>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</si>
  <si>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</si>
  <si>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</si>
  <si>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</si>
  <si>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</si>
  <si>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</si>
  <si>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</si>
  <si>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</si>
  <si>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</si>
  <si>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</si>
  <si>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</si>
  <si>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</si>
  <si>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</si>
  <si>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</si>
  <si>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</si>
  <si>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</si>
  <si>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</si>
  <si>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</si>
  <si>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</si>
  <si>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</si>
  <si>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</si>
  <si>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</si>
  <si>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</si>
  <si>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</si>
  <si>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</si>
  <si>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</si>
  <si>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</si>
  <si>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</si>
  <si>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</si>
  <si>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</si>
  <si>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</si>
  <si>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</si>
  <si>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</si>
  <si>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</si>
  <si>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</si>
  <si>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</si>
  <si>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</si>
  <si>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</si>
  <si>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</si>
  <si>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</si>
  <si>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</si>
  <si>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</si>
  <si>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</si>
  <si>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</si>
  <si>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</si>
  <si>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</si>
  <si>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</si>
  <si>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</si>
  <si>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</si>
  <si>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</si>
  <si>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</si>
  <si>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</si>
  <si>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</si>
  <si>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</si>
  <si>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</si>
  <si>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</si>
  <si>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</si>
  <si>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</si>
  <si>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</si>
  <si>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</si>
  <si>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</si>
  <si>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</si>
  <si>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</si>
  <si>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</si>
  <si>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</si>
  <si>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</si>
  <si>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</si>
  <si>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</si>
  <si>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</si>
  <si>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</si>
  <si>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</si>
  <si>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</si>
  <si>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</si>
  <si>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</si>
  <si>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</si>
  <si>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</si>
  <si>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</si>
  <si>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</si>
  <si>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</si>
  <si>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</si>
  <si>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</si>
  <si>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</si>
  <si>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</si>
  <si>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</si>
  <si>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</si>
  <si>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</si>
  <si>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</si>
  <si>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</si>
  <si>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</si>
  <si>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</si>
  <si>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</si>
  <si>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</si>
  <si>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</si>
  <si>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</si>
  <si>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</si>
  <si>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</si>
  <si>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</si>
  <si>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</si>
  <si>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</si>
  <si>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</si>
  <si>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</si>
  <si>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</si>
  <si>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</si>
  <si>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</si>
  <si>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</si>
  <si>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</si>
  <si>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</si>
  <si>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</si>
  <si>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</si>
  <si>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</si>
  <si>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</si>
  <si>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</si>
  <si>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</si>
  <si>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</si>
  <si>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</si>
  <si>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</si>
  <si>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</si>
  <si>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</si>
  <si>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</si>
  <si>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</si>
  <si>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</si>
  <si>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</si>
  <si>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</si>
  <si>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</si>
  <si>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</si>
  <si>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</si>
  <si>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</si>
  <si>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</si>
  <si>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</si>
  <si>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</si>
  <si>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</si>
  <si>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</si>
  <si>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</si>
  <si>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</si>
  <si>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</si>
  <si>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</si>
  <si>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</si>
  <si>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</si>
  <si>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</si>
  <si>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</si>
  <si>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</si>
  <si>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</si>
  <si>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</si>
  <si>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</si>
  <si>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</si>
  <si>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</si>
  <si>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</si>
  <si>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</si>
  <si>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</si>
  <si>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</si>
  <si>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</si>
  <si>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</si>
  <si>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</si>
  <si>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</si>
  <si>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</si>
  <si>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</si>
  <si>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</si>
  <si>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</si>
  <si>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</si>
  <si>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</si>
  <si>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</si>
  <si>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</si>
  <si>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</si>
  <si>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</si>
  <si>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</si>
  <si>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</si>
  <si>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</si>
  <si>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</si>
  <si>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</si>
  <si>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</si>
  <si>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</si>
  <si>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</si>
  <si>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</si>
  <si>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</si>
  <si>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</si>
  <si>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</si>
  <si>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</si>
  <si>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</si>
  <si>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</si>
  <si>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</si>
  <si>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</si>
  <si>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</si>
  <si>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</si>
  <si>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</si>
  <si>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</si>
  <si>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</si>
  <si>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</si>
  <si>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</si>
  <si>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</si>
  <si>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</si>
  <si>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</si>
  <si>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</si>
  <si>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</si>
  <si>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</si>
  <si>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</si>
  <si>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</si>
  <si>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</si>
  <si>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</si>
  <si>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</si>
  <si>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</si>
  <si>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</si>
  <si>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</si>
  <si>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</si>
  <si>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</si>
  <si>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</si>
  <si>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</si>
  <si>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</si>
  <si>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</si>
  <si>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</si>
  <si>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</si>
  <si>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</si>
  <si>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</si>
  <si>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</si>
  <si>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</si>
  <si>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</si>
  <si>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</si>
  <si>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</si>
  <si>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</si>
  <si>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</si>
  <si>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</si>
  <si>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</si>
  <si>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</si>
  <si>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</si>
  <si>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</si>
  <si>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</si>
  <si>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</si>
  <si>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</si>
  <si>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</si>
  <si>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</si>
  <si>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</si>
  <si>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</si>
  <si>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</si>
  <si>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</si>
  <si>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</si>
  <si>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</si>
  <si>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</si>
  <si>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</si>
  <si>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</si>
  <si>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</si>
  <si>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</si>
  <si>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</si>
  <si>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</si>
  <si>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</si>
  <si>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</si>
  <si>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</si>
  <si>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</si>
  <si>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</si>
  <si>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</si>
  <si>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</si>
  <si>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</si>
  <si>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</si>
  <si>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</si>
  <si>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</si>
  <si>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</si>
  <si>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</si>
  <si>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</si>
  <si>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</si>
  <si>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</si>
  <si>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</si>
  <si>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</si>
  <si>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</si>
  <si>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</si>
  <si>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</si>
  <si>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</si>
  <si>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</si>
  <si>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</si>
  <si>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</si>
  <si>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</si>
  <si>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</si>
  <si>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</si>
  <si>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</si>
  <si>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</si>
  <si>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</si>
  <si>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</si>
  <si>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</si>
  <si>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</si>
  <si>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</si>
  <si>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</si>
  <si>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</si>
  <si>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</si>
  <si>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</si>
  <si>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</si>
  <si>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</si>
  <si>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</si>
  <si>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</si>
  <si>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</si>
  <si>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</si>
  <si>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</si>
  <si>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</si>
  <si>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</si>
  <si>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</si>
  <si>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</si>
  <si>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</si>
  <si>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</si>
  <si>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</si>
  <si>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</si>
  <si>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</si>
  <si>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</si>
  <si>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</si>
  <si>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</si>
  <si>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</si>
  <si>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</si>
  <si>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</si>
  <si>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</si>
  <si>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</si>
  <si>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</si>
  <si>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</si>
  <si>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</si>
  <si>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</si>
  <si>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</si>
  <si>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</si>
  <si>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</si>
  <si>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</si>
  <si>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</si>
  <si>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</si>
  <si>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</si>
  <si>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</si>
  <si>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</si>
  <si>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</si>
  <si>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</si>
  <si>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</si>
  <si>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</si>
  <si>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</si>
  <si>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</si>
  <si>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</si>
  <si>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</si>
  <si>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</si>
  <si>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</si>
  <si>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</si>
  <si>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</si>
  <si>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</si>
  <si>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</si>
  <si>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</si>
  <si>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</si>
  <si>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</si>
  <si>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</si>
  <si>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</si>
  <si>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</si>
  <si>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</si>
  <si>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</si>
  <si>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</si>
  <si>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</si>
  <si>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</si>
  <si>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</si>
  <si>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</si>
  <si>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</si>
  <si>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</si>
  <si>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</si>
  <si>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</si>
  <si>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</si>
  <si>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</si>
  <si>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</si>
  <si>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</si>
  <si>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</si>
  <si>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</si>
  <si>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</si>
  <si>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</si>
  <si>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</si>
  <si>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</si>
  <si>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</si>
  <si>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</si>
  <si>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</si>
  <si>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</si>
  <si>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</si>
  <si>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</si>
  <si>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</si>
  <si>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</si>
  <si>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</si>
  <si>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</si>
  <si>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</si>
  <si>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</si>
  <si>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</si>
  <si>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</si>
  <si>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</si>
  <si>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</si>
  <si>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</si>
  <si>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</si>
  <si>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</si>
  <si>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</si>
  <si>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</si>
  <si>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</si>
  <si>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</si>
  <si>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</si>
  <si>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</si>
  <si>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</si>
  <si>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</si>
  <si>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</si>
  <si>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</si>
  <si>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</si>
  <si>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</si>
  <si>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</si>
  <si>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</si>
  <si>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</si>
  <si>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</si>
  <si>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</si>
  <si>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</si>
  <si>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</si>
  <si>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</si>
  <si>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</si>
  <si>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</si>
  <si>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</si>
  <si>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</si>
  <si>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</si>
  <si>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</si>
  <si>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</si>
  <si>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</si>
  <si>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</si>
  <si>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</si>
  <si>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</si>
  <si>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</si>
  <si>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</si>
  <si>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</si>
  <si>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</si>
  <si>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</si>
  <si>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</si>
  <si>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</si>
  <si>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</si>
  <si>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</si>
  <si>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</si>
  <si>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</si>
  <si>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</si>
  <si>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</si>
  <si>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</si>
  <si>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</si>
  <si>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</si>
  <si>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</si>
  <si>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</si>
  <si>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</si>
  <si>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</si>
  <si>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</si>
  <si>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</si>
  <si>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</si>
  <si>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</si>
  <si>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</si>
  <si>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</si>
  <si>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</si>
  <si>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</si>
  <si>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</si>
  <si>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</si>
  <si>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</si>
  <si>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</si>
  <si>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</si>
  <si>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</si>
  <si>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</si>
  <si>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</si>
  <si>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</si>
  <si>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</si>
  <si>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</si>
  <si>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</si>
  <si>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</si>
  <si>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</si>
  <si>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</si>
  <si>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</si>
  <si>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</si>
  <si>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</si>
  <si>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</si>
  <si>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</si>
  <si>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</si>
  <si>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</si>
  <si>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</si>
  <si>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</si>
  <si>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</si>
  <si>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</si>
  <si>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</si>
  <si>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</si>
  <si>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</si>
  <si>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</si>
  <si>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</si>
  <si>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</si>
  <si>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</si>
  <si>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</si>
  <si>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</si>
  <si>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</si>
  <si>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</si>
  <si>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</si>
  <si>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</si>
  <si>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</si>
  <si>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</si>
  <si>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</si>
  <si>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</si>
  <si>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</si>
  <si>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</si>
  <si>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</si>
  <si>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</si>
  <si>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</si>
  <si>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</si>
  <si>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</si>
  <si>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</si>
  <si>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</si>
  <si>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</si>
  <si>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</si>
  <si>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</si>
  <si>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</si>
  <si>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</si>
  <si>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</si>
  <si>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</si>
  <si>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</si>
  <si>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</si>
  <si>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</si>
  <si>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</si>
  <si>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</si>
  <si>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</si>
  <si>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</si>
  <si>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</si>
  <si>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</si>
  <si>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</si>
  <si>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</si>
  <si>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</si>
  <si>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</si>
  <si>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</si>
  <si>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</si>
  <si>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</si>
  <si>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</si>
  <si>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</si>
  <si>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</si>
  <si>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</si>
  <si>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</si>
  <si>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</si>
  <si>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</si>
  <si>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</si>
  <si>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</si>
  <si>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</si>
  <si>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</si>
  <si>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</si>
  <si>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</si>
  <si>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</si>
  <si>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</si>
  <si>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</si>
  <si>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</si>
  <si>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</si>
  <si>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</si>
  <si>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</si>
  <si>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</si>
  <si>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</si>
  <si>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</si>
  <si>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</si>
  <si>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</si>
  <si>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</si>
  <si>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</si>
  <si>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</si>
  <si>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</si>
  <si>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</si>
  <si>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</si>
  <si>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</si>
  <si>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</si>
  <si>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</si>
  <si>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</si>
  <si>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</si>
  <si>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</si>
  <si>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</si>
  <si>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</si>
  <si>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</si>
  <si>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</si>
  <si>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</si>
  <si>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</si>
  <si>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</si>
  <si>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</si>
  <si>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</si>
  <si>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</si>
  <si>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</si>
  <si>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</si>
  <si>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</si>
  <si>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</si>
  <si>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</si>
  <si>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</si>
  <si>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</si>
  <si>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</si>
  <si>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</si>
  <si>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</si>
  <si>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</si>
  <si>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</si>
  <si>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</si>
  <si>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</si>
  <si>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</si>
  <si>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</si>
  <si>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</si>
  <si>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</si>
  <si>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</si>
  <si>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</si>
  <si>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</si>
  <si>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</si>
  <si>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</si>
  <si>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</si>
  <si>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</si>
  <si>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</si>
  <si>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</si>
  <si>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</si>
  <si>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</si>
  <si>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</si>
  <si>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</si>
  <si>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</si>
  <si>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</si>
  <si>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</si>
  <si>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</si>
  <si>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</si>
  <si>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</si>
  <si>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</si>
  <si>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</si>
  <si>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</si>
  <si>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</si>
  <si>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</si>
  <si>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</si>
  <si>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</si>
  <si>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</si>
  <si>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</si>
  <si>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</si>
  <si>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</si>
  <si>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</si>
  <si>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</si>
  <si>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</si>
  <si>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</si>
  <si>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</si>
  <si>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</si>
  <si>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</si>
  <si>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</si>
  <si>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</si>
  <si>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</si>
  <si>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</si>
  <si>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</si>
  <si>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</si>
  <si>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</si>
  <si>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</si>
  <si>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</si>
  <si>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</si>
  <si>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</si>
  <si>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</si>
  <si>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</si>
  <si>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</si>
  <si>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</si>
  <si>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</si>
  <si>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</si>
  <si>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</si>
  <si>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</si>
  <si>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</si>
  <si>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</si>
  <si>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</si>
  <si>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</si>
  <si>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</si>
  <si>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</si>
  <si>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</si>
  <si>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</si>
  <si>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</si>
  <si>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</si>
  <si>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</si>
  <si>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</si>
  <si>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</si>
  <si>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</si>
  <si>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</si>
  <si>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</si>
  <si>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</si>
  <si>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</si>
  <si>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</si>
  <si>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</si>
  <si>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</si>
  <si>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</si>
  <si>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</si>
  <si>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</si>
  <si>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</si>
  <si>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</si>
  <si>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</si>
  <si>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</si>
  <si>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</si>
  <si>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</si>
  <si>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</si>
  <si>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</si>
  <si>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</si>
  <si>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</si>
  <si>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</si>
  <si>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</si>
  <si>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</si>
  <si>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</si>
  <si>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</si>
  <si>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</si>
  <si>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</si>
  <si>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</si>
  <si>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</si>
  <si>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</si>
  <si>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</si>
  <si>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</si>
  <si>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</si>
  <si>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</si>
  <si>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</si>
  <si>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</si>
  <si>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</si>
  <si>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</si>
  <si>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</si>
  <si>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</si>
  <si>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</si>
  <si>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</si>
  <si>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</si>
  <si>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</si>
  <si>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</si>
  <si>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</si>
  <si>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</si>
  <si>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</si>
  <si>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</si>
  <si>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</si>
  <si>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</si>
  <si>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</si>
  <si>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</si>
  <si>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</si>
  <si>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</si>
  <si>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</si>
  <si>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</si>
  <si>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</si>
  <si>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</si>
  <si>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</si>
  <si>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</si>
  <si>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</si>
  <si>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</si>
  <si>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</si>
  <si>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</si>
  <si>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</si>
  <si>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</si>
  <si>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</si>
  <si>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</si>
  <si>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</si>
  <si>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</si>
  <si>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</si>
  <si>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</si>
  <si>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</si>
  <si>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</si>
  <si>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</si>
  <si>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</si>
  <si>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</si>
  <si>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</si>
  <si>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</si>
  <si>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</si>
  <si>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</si>
  <si>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</si>
  <si>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</si>
  <si>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</si>
  <si>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</si>
  <si>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</si>
  <si>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</si>
  <si>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</si>
  <si>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</si>
  <si>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</si>
  <si>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</si>
  <si>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</si>
  <si>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</si>
  <si>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</si>
  <si>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</si>
  <si>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</si>
  <si>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</si>
  <si>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</si>
  <si>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</si>
  <si>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</si>
  <si>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</si>
  <si>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</si>
  <si>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</si>
  <si>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</si>
  <si>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</si>
  <si>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</si>
  <si>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</si>
  <si>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</si>
  <si>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</si>
  <si>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</si>
  <si>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</si>
  <si>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</si>
  <si>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</si>
  <si>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</si>
  <si>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</si>
  <si>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</si>
  <si>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</si>
  <si>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</si>
  <si>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</si>
  <si>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</si>
  <si>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</si>
  <si>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</si>
  <si>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</si>
  <si>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</si>
  <si>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</si>
  <si>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</si>
  <si>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</si>
  <si>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</si>
  <si>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</si>
  <si>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</si>
  <si>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</si>
  <si>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</si>
  <si>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</si>
  <si>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</si>
  <si>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</si>
  <si>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</si>
  <si>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</si>
  <si>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</si>
  <si>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</si>
  <si>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</si>
  <si>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</si>
  <si>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</si>
  <si>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</si>
  <si>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</si>
  <si>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</si>
  <si>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</si>
  <si>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</si>
  <si>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</si>
  <si>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</si>
  <si>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</si>
  <si>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</si>
  <si>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</si>
  <si>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</si>
  <si>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</si>
  <si>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</si>
  <si>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</si>
  <si>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</si>
  <si>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</si>
  <si>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</si>
  <si>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</si>
  <si>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</si>
  <si>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</si>
  <si>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</si>
  <si>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</si>
  <si>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</si>
  <si>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</si>
  <si>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</si>
  <si>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</si>
  <si>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</si>
  <si>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</si>
  <si>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</si>
  <si>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</si>
  <si>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</si>
  <si>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</si>
  <si>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</si>
  <si>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</si>
  <si>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</si>
  <si>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</si>
  <si>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</si>
  <si>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</si>
  <si>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</si>
  <si>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</si>
  <si>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</si>
  <si>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</si>
  <si>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</si>
  <si>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</si>
  <si>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</si>
  <si>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</si>
  <si>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</si>
  <si>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</si>
  <si>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</si>
  <si>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</si>
  <si>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</si>
  <si>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</si>
  <si>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</si>
  <si>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</si>
  <si>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</si>
  <si>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</si>
  <si>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</si>
  <si>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</si>
  <si>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</si>
  <si>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</si>
  <si>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</si>
  <si>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</si>
  <si>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</si>
  <si>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</si>
  <si>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</si>
  <si>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</si>
  <si>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</si>
  <si>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</si>
  <si>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</si>
  <si>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</si>
  <si>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</si>
  <si>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</si>
  <si>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</si>
  <si>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</si>
  <si>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</si>
  <si>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</si>
  <si>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</si>
  <si>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</si>
  <si>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</si>
  <si>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</si>
  <si>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</si>
  <si>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</si>
  <si>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</si>
  <si>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</si>
  <si>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</si>
  <si>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</si>
  <si>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</si>
  <si>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</si>
  <si>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</si>
  <si>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</si>
  <si>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</si>
  <si>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</si>
  <si>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</si>
  <si>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</si>
  <si>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</si>
  <si>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</si>
  <si>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</si>
  <si>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</si>
  <si>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</si>
  <si>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</si>
  <si>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</si>
  <si>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</si>
  <si>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</si>
  <si>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</si>
  <si>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</si>
  <si>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</si>
  <si>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</si>
  <si>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</si>
  <si>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</si>
  <si>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</si>
  <si>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</si>
  <si>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</si>
  <si>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</si>
  <si>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</si>
  <si>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</si>
  <si>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</si>
  <si>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</si>
  <si>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</si>
  <si>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</si>
  <si>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</si>
  <si>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</si>
  <si>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</si>
  <si>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</si>
  <si>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</si>
  <si>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</si>
  <si>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</si>
  <si>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</si>
  <si>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</si>
  <si>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</si>
  <si>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</si>
  <si>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</si>
  <si>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</si>
  <si>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</si>
  <si>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</si>
  <si>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</si>
  <si>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</si>
  <si>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</si>
  <si>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</si>
  <si>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</si>
  <si>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</si>
  <si>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</si>
  <si>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</si>
  <si>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</si>
  <si>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</si>
  <si>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</si>
  <si>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</si>
  <si>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</si>
  <si>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</si>
  <si>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</si>
  <si>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</si>
  <si>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</si>
  <si>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</si>
  <si>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</si>
  <si>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</si>
  <si>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</si>
  <si>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</si>
  <si>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</si>
  <si>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</si>
  <si>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</si>
  <si>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</si>
  <si>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</si>
  <si>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</si>
  <si>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</si>
  <si>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</si>
  <si>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</si>
  <si>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</si>
  <si>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</si>
  <si>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</si>
  <si>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</si>
  <si>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</si>
  <si>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</si>
  <si>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</si>
  <si>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</si>
  <si>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</si>
  <si>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</si>
  <si>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</si>
  <si>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</si>
  <si>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</si>
  <si>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</si>
  <si>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</si>
  <si>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</si>
  <si>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</si>
  <si>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</si>
  <si>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</si>
  <si>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</si>
  <si>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</si>
  <si>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</si>
  <si>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</si>
  <si>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</si>
  <si>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</si>
  <si>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</si>
  <si>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</si>
  <si>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</si>
  <si>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</si>
  <si>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</si>
  <si>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</si>
  <si>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</si>
  <si>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</si>
  <si>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</si>
  <si>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</si>
  <si>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</si>
  <si>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</si>
  <si>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</si>
  <si>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</si>
  <si>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</si>
  <si>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</si>
  <si>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</si>
  <si>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</si>
  <si>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</si>
  <si>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</si>
  <si>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</si>
  <si>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</si>
  <si>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</si>
  <si>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</si>
  <si>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</si>
  <si>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</si>
  <si>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</si>
  <si>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</si>
  <si>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</si>
  <si>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</si>
  <si>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</si>
  <si>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</si>
  <si>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</si>
  <si>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</si>
  <si>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</si>
  <si>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</si>
  <si>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</si>
  <si>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</si>
  <si>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</si>
  <si>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</si>
  <si>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</si>
  <si>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</si>
  <si>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</si>
  <si>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</si>
  <si>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</si>
  <si>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</si>
  <si>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</si>
  <si>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</si>
  <si>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</si>
  <si>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</si>
  <si>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</si>
  <si>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</si>
  <si>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</si>
  <si>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</si>
  <si>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</si>
  <si>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</si>
  <si>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</si>
  <si>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</si>
  <si>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</si>
  <si>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</si>
  <si>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</si>
  <si>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</si>
  <si>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</si>
  <si>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</si>
  <si>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</si>
  <si>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</si>
  <si>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</si>
  <si>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</si>
  <si>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</si>
  <si>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</si>
  <si>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</si>
  <si>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</si>
  <si>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</si>
  <si>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</si>
  <si>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</si>
  <si>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</si>
  <si>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</si>
  <si>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</si>
  <si>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</si>
  <si>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</si>
  <si>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</si>
  <si>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</si>
  <si>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</si>
  <si>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</si>
  <si>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</si>
  <si>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</si>
  <si>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</si>
  <si>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</si>
  <si>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</si>
  <si>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</si>
  <si>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</si>
  <si>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</si>
  <si>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</si>
  <si>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</si>
  <si>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</si>
  <si>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</si>
  <si>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</si>
  <si>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</si>
  <si>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</si>
  <si>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</si>
  <si>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</si>
  <si>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</si>
  <si>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</si>
  <si>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</si>
  <si>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</si>
  <si>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</si>
  <si>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</si>
  <si>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</si>
  <si>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</si>
  <si>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</si>
  <si>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</si>
  <si>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</si>
  <si>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</si>
  <si>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</si>
  <si>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</si>
  <si>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</si>
  <si>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</si>
  <si>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</si>
  <si>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</si>
  <si>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</si>
  <si>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</si>
  <si>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</si>
  <si>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</si>
  <si>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</si>
  <si>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</si>
  <si>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</si>
  <si>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</si>
  <si>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</si>
  <si>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</si>
  <si>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</si>
  <si>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</si>
  <si>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</si>
  <si>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</si>
  <si>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</si>
  <si>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</si>
  <si>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</si>
  <si>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</si>
  <si>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</si>
  <si>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</si>
  <si>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</si>
  <si>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</si>
  <si>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</si>
  <si>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</si>
  <si>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</si>
  <si>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</si>
  <si>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</si>
  <si>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</si>
  <si>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</si>
  <si>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</si>
  <si>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</si>
  <si>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</si>
  <si>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</si>
  <si>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</si>
  <si>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</si>
  <si>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</si>
  <si>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</si>
  <si>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</si>
  <si>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</si>
  <si>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</si>
  <si>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</si>
  <si>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</si>
  <si>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</si>
  <si>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</si>
  <si>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</si>
  <si>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</si>
  <si>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</si>
  <si>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</si>
  <si>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</si>
  <si>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</si>
  <si>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</si>
  <si>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</si>
  <si>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</si>
  <si>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</si>
  <si>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</si>
  <si>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</si>
  <si>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</si>
  <si>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</si>
  <si>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</si>
  <si>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</si>
  <si>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</si>
  <si>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</si>
  <si>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</si>
  <si>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</si>
  <si>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</si>
  <si>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</si>
  <si>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</si>
  <si>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</si>
  <si>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</si>
  <si>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</si>
  <si>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</si>
  <si>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</si>
  <si>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</si>
  <si>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</si>
  <si>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</si>
  <si>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</si>
  <si>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</si>
  <si>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</si>
  <si>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</si>
  <si>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</si>
  <si>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</si>
  <si>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</si>
  <si>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</si>
  <si>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</si>
  <si>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</si>
  <si>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</si>
  <si>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</si>
  <si>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</si>
  <si>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</si>
  <si>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</si>
  <si>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</si>
  <si>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</si>
  <si>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</si>
  <si>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</si>
  <si>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</si>
  <si>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</si>
  <si>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</si>
  <si>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</si>
  <si>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</si>
  <si>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</si>
  <si>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</si>
  <si>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</si>
  <si>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</si>
  <si>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</si>
  <si>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</si>
  <si>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</si>
  <si>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</si>
  <si>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</si>
  <si>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</si>
  <si>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</si>
  <si>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</si>
  <si>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</si>
  <si>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</si>
  <si>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</si>
  <si>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</si>
  <si>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</si>
  <si>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</si>
  <si>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</si>
  <si>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</si>
  <si>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</si>
  <si>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</si>
  <si>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</si>
  <si>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</si>
  <si>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</si>
  <si>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</si>
  <si>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</si>
  <si>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</si>
  <si>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</si>
  <si>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</si>
  <si>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</si>
  <si>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</si>
  <si>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</si>
  <si>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</si>
  <si>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</si>
  <si>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</si>
  <si>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</si>
  <si>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</si>
  <si>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</si>
  <si>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</si>
  <si>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</si>
  <si>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</si>
  <si>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</si>
  <si>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</si>
  <si>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</si>
  <si>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</si>
  <si>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</si>
  <si>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</si>
  <si>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</si>
  <si>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</si>
  <si>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</si>
  <si>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</si>
  <si>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</si>
  <si>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</si>
  <si>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</si>
  <si>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</si>
  <si>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</si>
  <si>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</si>
  <si>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</si>
  <si>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</si>
  <si>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</si>
  <si>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</si>
  <si>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</si>
  <si>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</si>
  <si>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</si>
  <si>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</si>
  <si>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</si>
  <si>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</si>
  <si>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</si>
  <si>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</si>
  <si>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</si>
  <si>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</si>
  <si>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</si>
  <si>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</si>
  <si>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</si>
  <si>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</si>
  <si>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</si>
  <si>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</si>
  <si>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</si>
  <si>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</si>
  <si>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</si>
  <si>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</si>
  <si>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</si>
  <si>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</si>
  <si>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</si>
  <si>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</si>
  <si>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</si>
  <si>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</si>
  <si>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</si>
  <si>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</si>
  <si>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</si>
  <si>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</si>
  <si>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</si>
  <si>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</si>
  <si>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</si>
  <si>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</si>
  <si>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</si>
  <si>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</si>
  <si>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</si>
  <si>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</si>
  <si>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</si>
  <si>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</si>
  <si>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</si>
  <si>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</si>
  <si>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</si>
  <si>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</si>
  <si>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</si>
  <si>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</si>
  <si>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</si>
  <si>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</si>
  <si>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</si>
  <si>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</si>
  <si>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</si>
  <si>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</si>
  <si>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</si>
  <si>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</si>
  <si>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</si>
  <si>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</si>
  <si>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</si>
  <si>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</si>
  <si>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</si>
  <si>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</si>
  <si>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</si>
  <si>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</si>
  <si>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</si>
  <si>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</si>
  <si>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</si>
  <si>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</si>
  <si>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</si>
  <si>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</si>
  <si>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</si>
  <si>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</si>
  <si>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</si>
  <si>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</si>
  <si>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</si>
  <si>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</si>
  <si>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</si>
  <si>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</si>
  <si>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</si>
  <si>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</si>
  <si>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</si>
  <si>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</si>
  <si>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</si>
  <si>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</si>
  <si>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</si>
  <si>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</si>
  <si>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</si>
  <si>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</si>
  <si>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</si>
  <si>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</si>
  <si>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</si>
  <si>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</si>
  <si>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</si>
  <si>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</si>
  <si>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</si>
  <si>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</si>
  <si>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</si>
  <si>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</si>
  <si>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</si>
  <si>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</si>
  <si>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</si>
  <si>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</si>
  <si>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</si>
  <si>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</si>
  <si>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</si>
  <si>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</si>
  <si>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</si>
  <si>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</si>
  <si>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</si>
  <si>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</si>
  <si>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</si>
  <si>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</si>
  <si>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</si>
  <si>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</si>
  <si>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</si>
  <si>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</si>
  <si>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</si>
  <si>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</si>
  <si>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</si>
  <si>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</si>
  <si>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</si>
  <si>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</si>
  <si>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</si>
  <si>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</si>
  <si>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</si>
  <si>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</si>
  <si>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</si>
  <si>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</si>
  <si>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</si>
  <si>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</si>
  <si>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</si>
  <si>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</si>
  <si>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</si>
  <si>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</si>
  <si>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</si>
  <si>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</si>
  <si>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</si>
  <si>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</si>
  <si>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</si>
  <si>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</si>
  <si>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</si>
  <si>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</si>
  <si>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</si>
  <si>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</si>
  <si>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</si>
  <si>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</si>
  <si>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</si>
  <si>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</si>
  <si>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</si>
  <si>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</si>
  <si>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</si>
  <si>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</si>
  <si>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</si>
  <si>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</si>
  <si>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</si>
  <si>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</si>
  <si>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</si>
  <si>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</si>
  <si>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</si>
  <si>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</si>
  <si>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</si>
  <si>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</si>
  <si>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</si>
  <si>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</si>
  <si>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</si>
  <si>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</si>
  <si>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</si>
  <si>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</si>
  <si>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</si>
  <si>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</si>
  <si>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</si>
  <si>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</si>
  <si>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</si>
  <si>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</si>
  <si>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</si>
  <si>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</si>
  <si>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</si>
  <si>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</si>
  <si>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</si>
  <si>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</si>
  <si>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</si>
  <si>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</si>
  <si>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</si>
  <si>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</si>
  <si>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</si>
  <si>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</si>
  <si>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</si>
  <si>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</si>
  <si>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</si>
  <si>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</si>
  <si>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</si>
  <si>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</si>
  <si>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</si>
  <si>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</si>
  <si>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</si>
  <si>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</si>
  <si>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</si>
  <si>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</si>
  <si>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</si>
  <si>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</si>
  <si>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</si>
  <si>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</si>
  <si>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</si>
  <si>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</si>
  <si>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</si>
  <si>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</si>
  <si>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</si>
  <si>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</si>
  <si>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</si>
  <si>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</si>
  <si>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</si>
  <si>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</si>
  <si>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</si>
  <si>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</si>
  <si>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</si>
  <si>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</si>
  <si>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</si>
  <si>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</si>
  <si>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</si>
  <si>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</si>
  <si>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</si>
  <si>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</si>
  <si>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</si>
  <si>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</si>
  <si>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</si>
  <si>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</si>
  <si>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</si>
  <si>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</si>
  <si>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</si>
  <si>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</si>
  <si>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</si>
  <si>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</si>
  <si>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</si>
  <si>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</si>
  <si>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</si>
  <si>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</si>
  <si>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</si>
  <si>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</si>
  <si>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</si>
  <si>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</si>
  <si>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</si>
  <si>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</si>
  <si>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</si>
  <si>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</si>
  <si>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</si>
  <si>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</si>
  <si>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</si>
  <si>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</si>
  <si>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</si>
  <si>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</si>
  <si>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</si>
  <si>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</si>
  <si>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</si>
  <si>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</si>
  <si>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</si>
  <si>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</si>
  <si>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</si>
  <si>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</si>
  <si>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</si>
  <si>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</si>
  <si>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</si>
  <si>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</si>
  <si>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</si>
  <si>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</si>
  <si>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</si>
  <si>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</si>
  <si>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</si>
  <si>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</si>
  <si>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</si>
  <si>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</si>
  <si>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</si>
  <si>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</si>
  <si>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</si>
  <si>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</si>
  <si>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</si>
  <si>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</si>
  <si>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</si>
  <si>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</si>
  <si>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</si>
  <si>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</si>
  <si>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</si>
  <si>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</si>
  <si>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</si>
  <si>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</si>
  <si>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</si>
  <si>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</si>
  <si>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</si>
  <si>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</si>
  <si>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</si>
  <si>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</si>
  <si>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</si>
  <si>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</si>
  <si>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</si>
  <si>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</si>
  <si>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</si>
  <si>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</si>
  <si>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</si>
  <si>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</si>
  <si>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</si>
  <si>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</si>
  <si>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</si>
  <si>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</si>
  <si>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</si>
  <si>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</si>
  <si>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</si>
  <si>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</si>
  <si>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</si>
  <si>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</si>
  <si>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</si>
  <si>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</si>
  <si>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</si>
  <si>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</si>
  <si>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</si>
  <si>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</si>
  <si>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</si>
  <si>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</si>
  <si>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</si>
  <si>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</si>
  <si>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</si>
  <si>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</si>
  <si>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</si>
  <si>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</si>
  <si>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</si>
  <si>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</si>
  <si>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</si>
  <si>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</si>
  <si>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</si>
  <si>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</si>
  <si>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</si>
  <si>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</si>
  <si>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</si>
  <si>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</si>
  <si>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</si>
  <si>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</si>
  <si>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</si>
  <si>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</si>
  <si>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</si>
  <si>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</si>
  <si>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</si>
  <si>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</si>
  <si>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</si>
  <si>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</si>
  <si>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</si>
  <si>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</si>
  <si>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</si>
  <si>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</si>
  <si>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</si>
  <si>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</si>
  <si>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</si>
  <si>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</si>
  <si>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</si>
  <si>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</si>
  <si>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</si>
  <si>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</si>
  <si>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</si>
  <si>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</si>
  <si>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</si>
  <si>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</si>
  <si>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</si>
  <si>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</si>
  <si>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</si>
  <si>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</si>
  <si>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</si>
  <si>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</si>
  <si>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</si>
  <si>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</si>
  <si>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</si>
  <si>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</si>
  <si>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</si>
  <si>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</si>
  <si>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</si>
  <si>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</si>
  <si>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</si>
  <si>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</si>
  <si>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</si>
  <si>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</si>
  <si>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</si>
  <si>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</si>
  <si>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</si>
  <si>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</si>
  <si>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</si>
  <si>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</si>
  <si>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</si>
  <si>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</si>
  <si>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</si>
  <si>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</si>
  <si>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</si>
  <si>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</si>
  <si>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</si>
  <si>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</si>
  <si>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</si>
  <si>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</si>
  <si>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</si>
  <si>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</si>
  <si>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</si>
  <si>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</si>
  <si>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</si>
  <si>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</si>
  <si>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</si>
  <si>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</si>
  <si>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</si>
  <si>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</si>
  <si>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</si>
  <si>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</si>
  <si>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</si>
  <si>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</si>
  <si>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</si>
  <si>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</si>
  <si>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</si>
  <si>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</si>
  <si>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</si>
  <si>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</si>
  <si>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</si>
  <si>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</si>
  <si>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</si>
  <si>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</si>
  <si>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</si>
  <si>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</si>
  <si>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</si>
  <si>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</si>
  <si>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</si>
  <si>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</si>
  <si>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</si>
  <si>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</si>
  <si>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</si>
  <si>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</si>
  <si>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</si>
  <si>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</si>
  <si>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</si>
  <si>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</si>
  <si>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</si>
  <si>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</si>
  <si>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</si>
  <si>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</si>
  <si>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</si>
  <si>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</si>
  <si>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</si>
  <si>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</si>
  <si>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</si>
  <si>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</si>
  <si>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</si>
  <si>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</si>
  <si>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</si>
  <si>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</si>
  <si>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</si>
  <si>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</si>
  <si>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</si>
  <si>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</si>
  <si>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</si>
  <si>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</si>
  <si>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</si>
  <si>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</si>
  <si>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</si>
  <si>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</si>
  <si>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</si>
  <si>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</si>
  <si>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</si>
  <si>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</si>
  <si>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</si>
  <si>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</si>
  <si>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</si>
  <si>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</si>
  <si>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</si>
  <si>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</si>
  <si>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</si>
  <si>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</si>
  <si>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</si>
  <si>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</si>
  <si>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</si>
  <si>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</si>
  <si>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</si>
  <si>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</si>
  <si>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</si>
  <si>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</si>
  <si>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</si>
  <si>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</si>
  <si>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</si>
  <si>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</si>
  <si>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</si>
  <si>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</si>
  <si>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</si>
  <si>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</si>
  <si>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</si>
  <si>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</si>
  <si>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</si>
  <si>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</si>
  <si>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</si>
  <si>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</si>
  <si>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</si>
  <si>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</si>
  <si>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</si>
  <si>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</si>
  <si>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</si>
  <si>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</si>
  <si>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</si>
  <si>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</si>
  <si>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</si>
  <si>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</si>
  <si>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</si>
  <si>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</si>
  <si>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</si>
  <si>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</si>
  <si>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</si>
  <si>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</si>
  <si>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</si>
  <si>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</si>
  <si>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</si>
  <si>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</si>
  <si>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</si>
  <si>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</si>
  <si>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</si>
  <si>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</si>
  <si>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</si>
  <si>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</si>
  <si>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</si>
  <si>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</si>
  <si>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</si>
  <si>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</si>
  <si>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</si>
  <si>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</si>
  <si>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</si>
  <si>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</si>
  <si>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</si>
  <si>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</si>
  <si>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</si>
  <si>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</si>
  <si>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</si>
  <si>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</si>
  <si>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</si>
  <si>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</si>
  <si>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</si>
  <si>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</si>
  <si>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</si>
  <si>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</si>
  <si>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</si>
  <si>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</si>
  <si>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</si>
  <si>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</si>
  <si>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</si>
  <si>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</si>
  <si>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</si>
  <si>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</si>
  <si>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</si>
  <si>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</si>
  <si>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</si>
  <si>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</si>
  <si>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</si>
  <si>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</si>
  <si>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</si>
  <si>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</si>
  <si>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</si>
  <si>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</si>
  <si>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</si>
  <si>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</si>
  <si>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</si>
  <si>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</si>
  <si>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</si>
  <si>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</si>
  <si>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</si>
  <si>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</si>
  <si>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</si>
  <si>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</si>
  <si>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</si>
  <si>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</si>
  <si>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</si>
  <si>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</si>
  <si>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</si>
  <si>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</si>
  <si>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</si>
  <si>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</si>
  <si>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</si>
  <si>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</si>
  <si>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</si>
  <si>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</si>
  <si>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</si>
  <si>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</si>
  <si>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</si>
  <si>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</si>
  <si>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</si>
  <si>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</si>
  <si>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</si>
  <si>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</si>
  <si>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</si>
  <si>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</si>
  <si>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</si>
  <si>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</si>
  <si>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</si>
  <si>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</si>
  <si>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</si>
  <si>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</si>
  <si>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</si>
  <si>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</si>
  <si>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</si>
  <si>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</si>
  <si>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</si>
  <si>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</si>
  <si>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</si>
  <si>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</si>
  <si>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</si>
  <si>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</si>
  <si>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</si>
  <si>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</si>
  <si>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</si>
  <si>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</si>
  <si>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</si>
  <si>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</si>
  <si>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</si>
  <si>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</si>
  <si>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</si>
  <si>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</si>
  <si>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</si>
  <si>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</si>
  <si>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</si>
  <si>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</si>
  <si>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</si>
  <si>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</si>
  <si>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</si>
  <si>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</si>
  <si>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</si>
  <si>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</si>
  <si>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</si>
  <si>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</si>
  <si>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</si>
  <si>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</si>
  <si>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</si>
  <si>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</si>
  <si>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</si>
  <si>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</si>
  <si>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</si>
  <si>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</si>
  <si>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</si>
  <si>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</si>
  <si>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</si>
  <si>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</si>
  <si>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</si>
  <si>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</si>
  <si>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</si>
  <si>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</si>
  <si>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</si>
  <si>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</si>
  <si>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</si>
  <si>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</si>
  <si>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</si>
  <si>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</si>
  <si>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</si>
  <si>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</si>
  <si>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</si>
  <si>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</si>
  <si>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</si>
  <si>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</si>
  <si>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</si>
  <si>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</si>
  <si>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</si>
  <si>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</si>
  <si>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</si>
  <si>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</si>
  <si>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</si>
  <si>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</si>
  <si>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</si>
  <si>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</si>
  <si>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</si>
  <si>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</si>
  <si>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</si>
  <si>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</si>
  <si>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</si>
  <si>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</si>
  <si>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</si>
  <si>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</si>
  <si>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</si>
  <si>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</si>
  <si>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</si>
  <si>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</si>
  <si>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</si>
  <si>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</si>
  <si>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</si>
  <si>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</si>
  <si>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</si>
  <si>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</si>
  <si>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</si>
  <si>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</si>
  <si>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</si>
  <si>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</si>
  <si>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</si>
  <si>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</si>
  <si>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</si>
  <si>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</si>
  <si>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</si>
  <si>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</si>
  <si>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</si>
  <si>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</si>
  <si>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</si>
  <si>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</si>
  <si>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</si>
  <si>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</si>
  <si>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</si>
  <si>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</si>
  <si>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</si>
  <si>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</si>
  <si>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</si>
  <si>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</si>
  <si>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</si>
  <si>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</si>
  <si>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</si>
  <si>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</si>
  <si>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</si>
  <si>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</si>
  <si>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</si>
  <si>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</si>
  <si>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</si>
  <si>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</si>
  <si>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</si>
  <si>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</si>
  <si>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</si>
  <si>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</si>
  <si>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</si>
  <si>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</si>
  <si>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</si>
  <si>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</si>
  <si>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</si>
  <si>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</si>
  <si>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</si>
  <si>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</si>
  <si>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</si>
  <si>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</si>
  <si>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</si>
  <si>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</si>
  <si>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</si>
  <si>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</si>
  <si>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</si>
  <si>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</si>
  <si>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</si>
  <si>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</si>
  <si>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</si>
  <si>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</si>
  <si>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</si>
  <si>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</si>
  <si>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</si>
  <si>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</si>
  <si>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</si>
  <si>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</si>
  <si>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</si>
  <si>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</si>
  <si>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</si>
  <si>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</si>
  <si>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</si>
  <si>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</si>
  <si>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</si>
  <si>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</si>
  <si>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</si>
  <si>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</si>
  <si>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</si>
  <si>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</si>
  <si>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</si>
  <si>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</si>
  <si>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</si>
  <si>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</si>
  <si>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</si>
  <si>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</si>
  <si>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</si>
  <si>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</si>
  <si>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</si>
  <si>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</si>
  <si>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</si>
  <si>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</si>
  <si>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</si>
  <si>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</si>
  <si>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</si>
  <si>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</si>
  <si>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</si>
  <si>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</si>
  <si>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</si>
  <si>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</si>
  <si>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</si>
  <si>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</si>
  <si>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</si>
  <si>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</si>
  <si>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</si>
  <si>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</si>
  <si>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</si>
  <si>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</si>
  <si>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</si>
  <si>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</si>
  <si>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</si>
  <si>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</si>
  <si>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</si>
  <si>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</si>
  <si>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</si>
  <si>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</si>
  <si>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</si>
  <si>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</si>
  <si>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</si>
  <si>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</si>
  <si>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</si>
  <si>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</si>
  <si>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</si>
  <si>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</si>
  <si>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</si>
  <si>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</si>
  <si>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</si>
  <si>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</si>
  <si>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</si>
  <si>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</si>
  <si>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</si>
  <si>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</si>
  <si>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</si>
  <si>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</si>
  <si>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</si>
  <si>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</si>
  <si>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</si>
  <si>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</si>
  <si>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</si>
  <si>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</si>
  <si>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</si>
  <si>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</si>
  <si>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</si>
  <si>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</si>
  <si>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</si>
  <si>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</si>
  <si>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</si>
  <si>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</si>
  <si>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</si>
  <si>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</si>
  <si>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</si>
  <si>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</si>
  <si>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</si>
  <si>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</si>
  <si>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</si>
  <si>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</si>
  <si>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</si>
  <si>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</si>
  <si>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</si>
  <si>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</si>
  <si>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</si>
  <si>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</si>
  <si>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</si>
  <si>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</si>
  <si>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</si>
  <si>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</si>
  <si>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</si>
  <si>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</si>
  <si>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</si>
  <si>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</si>
  <si>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</si>
  <si>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</si>
  <si>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</si>
  <si>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</si>
  <si>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</si>
  <si>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</si>
  <si>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</si>
  <si>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</si>
  <si>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</si>
  <si>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</si>
  <si>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</si>
  <si>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</si>
  <si>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</si>
  <si>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</si>
  <si>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</si>
  <si>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</si>
  <si>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</si>
  <si>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</si>
  <si>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</si>
  <si>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</si>
  <si>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</si>
  <si>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</si>
  <si>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</si>
  <si>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</si>
  <si>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</si>
  <si>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</si>
  <si>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</si>
  <si>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</si>
  <si>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</si>
  <si>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</si>
  <si>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</si>
  <si>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</si>
  <si>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</si>
  <si>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</si>
  <si>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</si>
  <si>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</si>
  <si>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</si>
  <si>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</si>
  <si>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</si>
  <si>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</si>
  <si>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</si>
  <si>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</si>
  <si>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</si>
  <si>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</si>
  <si>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</si>
  <si>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</si>
  <si>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</si>
  <si>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</si>
  <si>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</si>
  <si>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</si>
  <si>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</si>
  <si>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</si>
  <si>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</si>
  <si>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</si>
  <si>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</si>
  <si>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</si>
  <si>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</si>
  <si>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</si>
  <si>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</si>
  <si>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</si>
  <si>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</si>
  <si>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</si>
  <si>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</si>
  <si>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</si>
  <si>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</si>
  <si>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</si>
  <si>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</si>
  <si>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</si>
  <si>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</si>
  <si>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</si>
  <si>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</si>
  <si>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</si>
  <si>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</si>
  <si>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</si>
  <si>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</si>
  <si>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</si>
  <si>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</si>
  <si>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</si>
  <si>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</si>
  <si>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</si>
  <si>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</si>
  <si>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</si>
  <si>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</si>
  <si>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</si>
  <si>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</si>
  <si>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</si>
  <si>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</si>
  <si>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</si>
  <si>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</si>
  <si>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</si>
  <si>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</si>
  <si>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</si>
  <si>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</si>
  <si>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</si>
  <si>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</si>
  <si>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</si>
  <si>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</si>
  <si>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</si>
  <si>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</si>
  <si>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</si>
  <si>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</si>
  <si>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</si>
  <si>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</si>
  <si>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</si>
  <si>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</si>
  <si>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</si>
  <si>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</si>
  <si>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</si>
  <si>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</si>
  <si>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</si>
  <si>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</si>
  <si>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</si>
  <si>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</si>
  <si>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</si>
  <si>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</si>
  <si>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</si>
  <si>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</si>
  <si>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</si>
  <si>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</si>
  <si>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</si>
  <si>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</si>
  <si>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</si>
  <si>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</si>
  <si>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</si>
  <si>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</si>
  <si>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</si>
  <si>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</si>
  <si>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</si>
  <si>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</si>
  <si>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</si>
  <si>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</si>
  <si>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</si>
  <si>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</si>
  <si>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</si>
  <si>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</si>
  <si>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</si>
  <si>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</si>
  <si>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</si>
  <si>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</si>
  <si>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</si>
  <si>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</si>
  <si>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</si>
  <si>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</si>
  <si>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</si>
  <si>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</si>
  <si>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</si>
  <si>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</si>
  <si>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</si>
  <si>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</si>
  <si>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</si>
  <si>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</si>
  <si>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</si>
  <si>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</si>
  <si>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</si>
  <si>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</si>
  <si>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</si>
  <si>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</si>
  <si>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</si>
  <si>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</si>
  <si>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</si>
  <si>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</si>
  <si>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</si>
  <si>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</si>
  <si>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</si>
  <si>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</si>
  <si>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</si>
  <si>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</si>
  <si>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</si>
  <si>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</si>
  <si>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</si>
  <si>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</si>
  <si>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</si>
  <si>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</si>
  <si>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</si>
  <si>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</si>
  <si>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</si>
  <si>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</si>
  <si>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</si>
  <si>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</si>
  <si>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</si>
  <si>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</si>
  <si>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</si>
  <si>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</si>
  <si>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</si>
  <si>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</si>
  <si>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</si>
  <si>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</si>
  <si>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</si>
  <si>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</si>
  <si>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</si>
  <si>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</si>
  <si>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</si>
  <si>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</si>
  <si>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</si>
  <si>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</si>
  <si>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</si>
  <si>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</si>
  <si>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</si>
  <si>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</si>
  <si>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</si>
  <si>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</si>
  <si>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</si>
  <si>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</si>
  <si>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</si>
  <si>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</si>
  <si>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</si>
  <si>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</si>
  <si>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</si>
  <si>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</si>
  <si>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</si>
  <si>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</si>
  <si>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</si>
  <si>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</si>
  <si>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</si>
  <si>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</si>
  <si>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</si>
  <si>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</si>
  <si>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</si>
  <si>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</si>
  <si>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</si>
  <si>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</si>
  <si>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</si>
  <si>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</si>
  <si>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</si>
  <si>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</si>
  <si>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</si>
  <si>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</si>
  <si>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</si>
  <si>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</si>
  <si>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</si>
  <si>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</si>
  <si>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</si>
  <si>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</si>
  <si>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</si>
  <si>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</si>
  <si>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</si>
  <si>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</si>
  <si>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</si>
  <si>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</si>
  <si>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</si>
  <si>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</si>
  <si>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</si>
  <si>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</si>
  <si>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</si>
  <si>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</si>
  <si>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</si>
  <si>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</si>
  <si>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</si>
  <si>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</si>
  <si>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</si>
  <si>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</si>
  <si>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</si>
  <si>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</si>
  <si>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</si>
  <si>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</si>
  <si>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</si>
  <si>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</si>
  <si>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</si>
  <si>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</si>
  <si>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</si>
  <si>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</si>
  <si>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</si>
  <si>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</si>
  <si>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</si>
  <si>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</si>
  <si>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</si>
  <si>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</si>
  <si>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</si>
  <si>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</si>
  <si>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</si>
  <si>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</si>
  <si>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</si>
  <si>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</si>
  <si>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</si>
  <si>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</si>
  <si>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</si>
  <si>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</si>
  <si>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</si>
  <si>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</si>
  <si>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</si>
  <si>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</si>
  <si>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</si>
  <si>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</si>
  <si>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</si>
  <si>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</si>
  <si>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</si>
  <si>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</si>
  <si>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</si>
  <si>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</si>
  <si>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</si>
  <si>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</si>
  <si>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</si>
  <si>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</si>
  <si>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</si>
  <si>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</si>
  <si>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</si>
  <si>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</si>
  <si>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</si>
  <si>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</si>
  <si>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</si>
  <si>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</si>
  <si>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</si>
  <si>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</si>
  <si>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</si>
  <si>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</si>
  <si>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</si>
  <si>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</si>
  <si>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</si>
  <si>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</si>
  <si>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</si>
  <si>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</si>
  <si>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</si>
  <si>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</si>
  <si>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</si>
  <si>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</si>
  <si>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</si>
  <si>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</si>
  <si>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</si>
  <si>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</si>
  <si>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</si>
  <si>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</si>
  <si>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</si>
  <si>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</si>
  <si>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</si>
  <si>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</si>
  <si>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</si>
  <si>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</si>
  <si>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</si>
  <si>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</si>
  <si>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</si>
  <si>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</si>
  <si>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</si>
  <si>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</si>
  <si>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</si>
  <si>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</si>
  <si>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</si>
  <si>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</si>
  <si>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</si>
  <si>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</si>
  <si>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</si>
  <si>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</si>
  <si>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</si>
  <si>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</si>
  <si>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</si>
  <si>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</si>
  <si>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</si>
  <si>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</si>
  <si>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</si>
  <si>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</si>
  <si>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</si>
  <si>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</si>
  <si>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</si>
  <si>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</si>
  <si>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</si>
  <si>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</si>
  <si>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</si>
  <si>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</si>
  <si>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</si>
  <si>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</si>
  <si>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</si>
  <si>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</si>
  <si>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</si>
  <si>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</si>
  <si>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</si>
  <si>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</si>
  <si>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</si>
  <si>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</si>
  <si>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</si>
  <si>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</si>
  <si>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</si>
  <si>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</si>
  <si>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</si>
  <si>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</si>
  <si>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</si>
  <si>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</si>
  <si>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</si>
  <si>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</si>
  <si>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</si>
  <si>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</si>
  <si>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</si>
  <si>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</si>
  <si>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</si>
  <si>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</si>
  <si>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</si>
  <si>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</si>
  <si>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</si>
  <si>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</si>
  <si>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</si>
  <si>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</si>
  <si>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</si>
  <si>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</si>
  <si>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</si>
  <si>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</si>
  <si>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</si>
  <si>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</si>
  <si>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</si>
  <si>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</si>
  <si>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</si>
  <si>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</si>
  <si>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</si>
  <si>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</si>
  <si>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</si>
  <si>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</si>
  <si>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</si>
  <si>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</si>
  <si>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</si>
  <si>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</si>
  <si>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</si>
  <si>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</si>
  <si>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</si>
  <si>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</si>
  <si>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</si>
  <si>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</si>
  <si>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</si>
  <si>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</si>
  <si>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</si>
  <si>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</si>
  <si>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</si>
  <si>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</si>
  <si>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</si>
  <si>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</si>
  <si>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</si>
  <si>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</si>
  <si>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</si>
  <si>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</si>
  <si>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</si>
  <si>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</si>
  <si>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</si>
  <si>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</si>
  <si>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</si>
  <si>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</si>
  <si>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</si>
  <si>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</si>
  <si>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</si>
  <si>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</si>
  <si>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</si>
  <si>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</si>
  <si>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</si>
  <si>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</si>
  <si>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</si>
  <si>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</si>
  <si>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</si>
  <si>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</si>
  <si>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</si>
  <si>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</si>
  <si>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</si>
  <si>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</si>
  <si>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</si>
  <si>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</si>
  <si>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</si>
  <si>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</si>
  <si>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</si>
  <si>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</si>
  <si>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</si>
  <si>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</si>
  <si>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</si>
  <si>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</si>
  <si>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</si>
  <si>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</si>
  <si>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</si>
  <si>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</si>
  <si>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</si>
  <si>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</si>
  <si>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</si>
  <si>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</si>
  <si>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</si>
  <si>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</si>
  <si>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</si>
  <si>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</si>
  <si>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</si>
  <si>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</si>
  <si>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</si>
  <si>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</si>
  <si>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</si>
  <si>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</si>
  <si>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</si>
  <si>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</si>
  <si>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</si>
  <si>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</si>
  <si>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</si>
  <si>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</si>
  <si>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</si>
  <si>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</si>
  <si>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</si>
  <si>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</si>
  <si>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</si>
  <si>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</si>
  <si>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</si>
  <si>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</si>
  <si>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</si>
  <si>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</si>
  <si>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</si>
  <si>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</si>
  <si>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</si>
  <si>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</si>
  <si>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</si>
  <si>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</si>
  <si>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</si>
  <si>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</si>
  <si>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</si>
  <si>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</si>
  <si>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</si>
  <si>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</si>
  <si>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</si>
  <si>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</si>
  <si>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</si>
  <si>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</si>
  <si>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</si>
  <si>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</si>
  <si>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</si>
  <si>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</si>
  <si>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</si>
  <si>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</si>
  <si>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</si>
  <si>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</si>
  <si>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</si>
  <si>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</si>
  <si>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</si>
  <si>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</si>
  <si>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</si>
  <si>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</si>
  <si>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</si>
  <si>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</si>
  <si>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</si>
  <si>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</si>
  <si>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</si>
  <si>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</si>
  <si>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</si>
  <si>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</si>
  <si>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</si>
  <si>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</si>
  <si>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</si>
  <si>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</si>
  <si>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</si>
  <si>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</si>
  <si>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</si>
  <si>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</si>
  <si>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</si>
  <si>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</si>
  <si>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</si>
  <si>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</si>
  <si>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</si>
  <si>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</si>
  <si>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</si>
  <si>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</si>
  <si>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</si>
  <si>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</si>
  <si>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</si>
  <si>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</si>
  <si>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</si>
  <si>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</si>
  <si>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</si>
  <si>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</si>
  <si>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</si>
  <si>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</si>
  <si>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</si>
  <si>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</si>
  <si>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</si>
  <si>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</si>
  <si>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</si>
  <si>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</si>
  <si>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</si>
  <si>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</si>
  <si>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</si>
  <si>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</si>
  <si>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</si>
  <si>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</si>
  <si>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</si>
  <si>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</si>
  <si>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</si>
  <si>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</si>
  <si>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</si>
  <si>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</si>
  <si>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</si>
  <si>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</si>
  <si>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</si>
  <si>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</si>
  <si>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</si>
  <si>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</si>
  <si>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</si>
  <si>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</si>
  <si>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</si>
  <si>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</si>
  <si>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</si>
  <si>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</si>
  <si>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</si>
  <si>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</si>
  <si>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</si>
  <si>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</si>
  <si>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</si>
  <si>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</si>
  <si>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</si>
  <si>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</si>
  <si>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</si>
  <si>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</si>
  <si>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</si>
  <si>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</si>
  <si>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</si>
  <si>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</si>
  <si>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</si>
  <si>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</si>
  <si>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</si>
  <si>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</si>
  <si>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</si>
  <si>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</si>
  <si>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</si>
  <si>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</si>
  <si>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</si>
  <si>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</si>
  <si>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</si>
  <si>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</si>
  <si>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</si>
  <si>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</si>
  <si>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</si>
  <si>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</si>
  <si>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</si>
  <si>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</si>
  <si>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</si>
  <si>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</si>
  <si>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</si>
  <si>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</si>
  <si>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</si>
  <si>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</si>
  <si>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</si>
  <si>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</si>
  <si>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</si>
  <si>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</si>
  <si>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</si>
  <si>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</si>
  <si>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</si>
  <si>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</si>
  <si>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</si>
  <si>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</si>
  <si>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</si>
  <si>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</si>
  <si>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</si>
  <si>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</si>
  <si>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</si>
  <si>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</si>
  <si>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</si>
  <si>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</si>
  <si>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</si>
  <si>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</si>
  <si>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</si>
  <si>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</si>
  <si>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</si>
  <si>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</si>
  <si>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</si>
  <si>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</si>
  <si>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</si>
  <si>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</si>
  <si>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</si>
  <si>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</si>
  <si>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</si>
  <si>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</si>
  <si>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</si>
  <si>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</si>
  <si>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</si>
  <si>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</si>
  <si>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</si>
  <si>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</si>
  <si>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</si>
  <si>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</si>
  <si>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</si>
  <si>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</si>
  <si>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</si>
  <si>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</si>
  <si>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</si>
  <si>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</si>
  <si>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</si>
  <si>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</si>
  <si>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</si>
  <si>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</si>
  <si>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</si>
  <si>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</si>
  <si>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</si>
  <si>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</si>
  <si>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</si>
  <si>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</si>
  <si>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</si>
  <si>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</si>
  <si>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</si>
  <si>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</si>
  <si>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</si>
  <si>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</si>
  <si>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</si>
  <si>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</si>
  <si>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</si>
  <si>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</si>
  <si>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</si>
  <si>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</si>
  <si>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</si>
  <si>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</si>
  <si>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</si>
  <si>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</si>
  <si>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</si>
  <si>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</si>
  <si>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</si>
  <si>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</si>
  <si>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</si>
  <si>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</si>
  <si>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</si>
  <si>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</si>
  <si>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</si>
  <si>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</si>
  <si>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</si>
  <si>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</si>
  <si>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</si>
  <si>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</si>
  <si>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</si>
  <si>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</si>
  <si>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</si>
  <si>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</si>
  <si>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</si>
  <si>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</si>
  <si>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</si>
  <si>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</si>
  <si>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</si>
  <si>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</si>
  <si>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</si>
  <si>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</si>
  <si>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</si>
  <si>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</si>
  <si>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</si>
  <si>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</si>
  <si>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</si>
  <si>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</si>
  <si>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</si>
  <si>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</si>
  <si>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</si>
  <si>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</si>
  <si>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</si>
  <si>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</si>
  <si>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</si>
  <si>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</si>
  <si>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</si>
  <si>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</si>
  <si>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</si>
  <si>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</si>
  <si>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</si>
  <si>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</si>
  <si>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</si>
  <si>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</si>
  <si>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</si>
  <si>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</si>
  <si>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</si>
  <si>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</si>
  <si>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</si>
  <si>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</si>
  <si>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</si>
  <si>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</si>
  <si>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</si>
  <si>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</si>
  <si>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</si>
  <si>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</si>
  <si>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</si>
  <si>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</si>
  <si>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</si>
  <si>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</si>
  <si>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</si>
  <si>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</si>
  <si>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</si>
  <si>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</si>
  <si>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</si>
  <si>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</si>
  <si>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</si>
  <si>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</si>
  <si>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</si>
  <si>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</si>
  <si>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</si>
  <si>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</si>
  <si>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</si>
  <si>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</si>
  <si>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</si>
  <si>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</si>
  <si>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</si>
  <si>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</si>
  <si>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</si>
  <si>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</si>
  <si>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</si>
  <si>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</si>
  <si>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</si>
  <si>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</si>
  <si>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</si>
  <si>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</si>
  <si>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</si>
  <si>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</si>
  <si>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</si>
  <si>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</si>
  <si>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</si>
  <si>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</si>
  <si>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</si>
  <si>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</si>
  <si>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</si>
  <si>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</si>
  <si>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</si>
  <si>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</si>
  <si>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</si>
  <si>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</si>
  <si>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</si>
  <si>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</si>
  <si>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</si>
  <si>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</si>
  <si>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</si>
  <si>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</si>
  <si>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</si>
  <si>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</si>
  <si>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</si>
  <si>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</si>
  <si>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</si>
  <si>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</si>
  <si>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</si>
  <si>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</si>
  <si>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</si>
  <si>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</si>
  <si>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</si>
  <si>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</si>
  <si>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</si>
  <si>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</si>
  <si>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</si>
  <si>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</si>
  <si>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</si>
  <si>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</si>
  <si>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</si>
  <si>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</si>
  <si>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</si>
  <si>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</si>
  <si>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</si>
  <si>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</si>
  <si>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</si>
  <si>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</si>
  <si>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</si>
  <si>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</si>
  <si>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</si>
  <si>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</si>
  <si>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</si>
  <si>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</si>
  <si>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</si>
  <si>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</si>
  <si>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</si>
  <si>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</si>
  <si>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</si>
  <si>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</si>
  <si>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</si>
  <si>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</si>
  <si>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</si>
  <si>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</si>
  <si>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</si>
  <si>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</si>
  <si>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</si>
  <si>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</si>
  <si>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</si>
  <si>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</si>
  <si>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</si>
  <si>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</si>
  <si>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</si>
  <si>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</si>
  <si>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</si>
  <si>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</si>
  <si>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</si>
  <si>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</si>
  <si>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</si>
  <si>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</si>
  <si>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</si>
  <si>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</si>
  <si>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</si>
  <si>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</si>
  <si>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</si>
  <si>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</si>
  <si>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</si>
  <si>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</si>
  <si>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</si>
  <si>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</si>
  <si>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</si>
  <si>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</si>
  <si>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</si>
  <si>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</si>
  <si>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</si>
  <si>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</si>
  <si>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</si>
  <si>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</si>
  <si>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</si>
  <si>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</si>
  <si>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</si>
  <si>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</si>
  <si>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</si>
  <si>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</si>
  <si>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</si>
  <si>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</si>
  <si>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</si>
  <si>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</si>
  <si>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</si>
  <si>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</si>
  <si>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</si>
  <si>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</si>
  <si>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</si>
  <si>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</si>
  <si>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</si>
  <si>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</si>
  <si>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</si>
  <si>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</si>
  <si>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</si>
  <si>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</si>
  <si>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</si>
  <si>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</si>
  <si>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</si>
  <si>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</si>
  <si>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</si>
  <si>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</si>
  <si>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</si>
  <si>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</si>
  <si>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</si>
  <si>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</si>
  <si>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</si>
  <si>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</si>
  <si>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</si>
  <si>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</si>
  <si>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</si>
  <si>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</si>
  <si>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</si>
  <si>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</si>
  <si>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</si>
  <si>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</si>
  <si>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</si>
  <si>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</si>
  <si>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</si>
  <si>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</si>
  <si>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</si>
  <si>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</si>
  <si>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</si>
  <si>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</si>
  <si>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</si>
  <si>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</si>
  <si>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</si>
  <si>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</si>
  <si>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</si>
  <si>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</si>
  <si>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</si>
  <si>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</si>
  <si>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</si>
  <si>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</si>
  <si>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</si>
  <si>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</si>
  <si>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</si>
  <si>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</si>
  <si>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</si>
  <si>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</si>
  <si>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</si>
  <si>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</si>
  <si>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</si>
  <si>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</si>
  <si>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</si>
  <si>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</si>
  <si>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</si>
  <si>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</si>
  <si>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</si>
  <si>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</si>
  <si>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</si>
  <si>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</si>
  <si>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</si>
  <si>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</si>
  <si>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</si>
  <si>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</si>
  <si>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</si>
  <si>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</si>
  <si>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</si>
  <si>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</si>
  <si>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</si>
  <si>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</si>
  <si>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</si>
  <si>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</si>
  <si>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</si>
  <si>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</si>
  <si>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</si>
  <si>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</si>
  <si>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</si>
  <si>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</si>
  <si>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</si>
  <si>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</si>
  <si>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</si>
  <si>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</si>
  <si>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</si>
  <si>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</si>
  <si>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</si>
  <si>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</si>
  <si>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</si>
  <si>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</si>
  <si>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</si>
  <si>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</si>
  <si>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</si>
  <si>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</si>
  <si>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</si>
  <si>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</si>
  <si>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</si>
  <si>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</si>
  <si>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</si>
  <si>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</si>
  <si>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</si>
  <si>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</si>
  <si>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</si>
  <si>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</si>
  <si>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</si>
  <si>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</si>
  <si>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</si>
  <si>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</si>
  <si>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</si>
  <si>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</si>
  <si>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</si>
  <si>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</si>
  <si>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</si>
  <si>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</si>
  <si>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</si>
  <si>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</si>
  <si>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</si>
  <si>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</si>
  <si>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</si>
  <si>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</si>
  <si>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</si>
  <si>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</si>
  <si>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</si>
  <si>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</si>
  <si>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</si>
  <si>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</si>
  <si>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</si>
  <si>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</si>
  <si>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</si>
  <si>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</si>
  <si>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</si>
  <si>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</si>
  <si>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</si>
  <si>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</si>
  <si>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</si>
  <si>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</si>
  <si>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</si>
  <si>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</si>
  <si>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</si>
  <si>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</si>
  <si>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</si>
  <si>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</si>
  <si>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</si>
  <si>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</si>
  <si>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</si>
  <si>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</si>
  <si>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</si>
  <si>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</si>
  <si>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</si>
  <si>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</si>
  <si>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</si>
  <si>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</si>
  <si>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</si>
  <si>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</si>
  <si>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</si>
  <si>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</si>
  <si>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</si>
  <si>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</si>
  <si>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</si>
  <si>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</si>
  <si>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</si>
  <si>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</si>
  <si>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</si>
  <si>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</si>
  <si>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</si>
  <si>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</si>
  <si>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</si>
  <si>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</si>
  <si>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</si>
  <si>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</si>
  <si>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</si>
  <si>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</si>
  <si>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</si>
  <si>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</si>
  <si>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</si>
  <si>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</si>
  <si>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</si>
  <si>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</si>
  <si>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</si>
  <si>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</si>
  <si>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</si>
  <si>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</si>
  <si>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</si>
  <si>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</si>
  <si>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</si>
  <si>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</si>
  <si>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</si>
  <si>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</si>
  <si>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</si>
  <si>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</si>
  <si>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</si>
  <si>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</si>
  <si>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</si>
  <si>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</si>
  <si>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</si>
  <si>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</si>
  <si>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</si>
  <si>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</si>
  <si>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</si>
  <si>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</si>
  <si>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</si>
  <si>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</si>
  <si>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</si>
  <si>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</si>
  <si>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</si>
  <si>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</si>
  <si>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</si>
  <si>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</si>
  <si>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</si>
  <si>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</si>
  <si>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</si>
  <si>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</si>
  <si>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</si>
  <si>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</si>
  <si>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</si>
  <si>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</si>
  <si>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</si>
  <si>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</si>
  <si>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</si>
  <si>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</si>
  <si>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</si>
  <si>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</si>
  <si>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</si>
  <si>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</si>
  <si>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</si>
  <si>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</si>
  <si>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</si>
  <si>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</si>
  <si>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</si>
  <si>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</si>
  <si>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</si>
  <si>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</si>
  <si>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</si>
  <si>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</si>
  <si>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</si>
  <si>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</si>
  <si>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</si>
  <si>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</si>
  <si>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</si>
  <si>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</si>
  <si>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</si>
  <si>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</si>
  <si>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</si>
  <si>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</si>
  <si>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</si>
  <si>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</si>
  <si>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</si>
  <si>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</si>
  <si>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</si>
  <si>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</si>
  <si>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</si>
  <si>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</si>
  <si>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</si>
  <si>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</si>
  <si>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</si>
  <si>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</si>
  <si>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</si>
  <si>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</si>
  <si>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</si>
  <si>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</si>
  <si>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</si>
  <si>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</si>
  <si>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</si>
  <si>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</si>
  <si>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</si>
  <si>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</si>
  <si>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</si>
  <si>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</si>
  <si>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</si>
  <si>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</si>
  <si>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</si>
  <si>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</si>
  <si>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</si>
  <si>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</si>
  <si>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</si>
  <si>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</si>
  <si>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</si>
  <si>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</si>
  <si>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</si>
  <si>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</si>
  <si>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</si>
  <si>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</si>
  <si>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</si>
  <si>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</si>
  <si>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</si>
  <si>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</si>
  <si>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</si>
  <si>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</si>
  <si>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</si>
  <si>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</si>
  <si>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</si>
  <si>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</si>
  <si>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</si>
  <si>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</si>
  <si>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</si>
  <si>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</si>
  <si>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</si>
  <si>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</si>
  <si>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</si>
  <si>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</si>
  <si>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</si>
  <si>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</si>
  <si>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</si>
  <si>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</si>
  <si>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</si>
  <si>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</si>
  <si>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</si>
  <si>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</si>
  <si>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</si>
  <si>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</si>
  <si>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</si>
  <si>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</si>
  <si>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</si>
  <si>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</si>
  <si>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</si>
  <si>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</si>
  <si>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</si>
  <si>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</si>
  <si>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</si>
  <si>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</si>
  <si>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</si>
  <si>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</si>
  <si>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</si>
  <si>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</si>
  <si>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</si>
  <si>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</si>
  <si>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</si>
  <si>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</si>
  <si>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</si>
  <si>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</si>
  <si>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</si>
  <si>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</si>
  <si>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</si>
  <si>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</si>
  <si>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</si>
  <si>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</si>
  <si>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</si>
  <si>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</si>
  <si>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</si>
  <si>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</si>
  <si>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</si>
  <si>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</si>
  <si>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</si>
  <si>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</si>
  <si>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</si>
  <si>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</si>
  <si>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</si>
  <si>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</si>
  <si>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</si>
  <si>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</si>
  <si>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</si>
  <si>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</si>
  <si>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</si>
  <si>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</si>
  <si>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</si>
  <si>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</si>
  <si>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</si>
  <si>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</si>
  <si>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</si>
  <si>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</si>
  <si>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</si>
  <si>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</si>
  <si>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</si>
  <si>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</si>
  <si>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</si>
  <si>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</si>
  <si>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</si>
  <si>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</si>
  <si>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</si>
  <si>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</si>
  <si>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</si>
  <si>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</si>
  <si>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</si>
  <si>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</si>
  <si>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</si>
  <si>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</si>
  <si>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</si>
  <si>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</si>
  <si>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</si>
  <si>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</si>
  <si>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</si>
  <si>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</si>
  <si>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</si>
  <si>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</si>
  <si>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</si>
  <si>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</si>
  <si>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</si>
  <si>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</si>
  <si>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</si>
  <si>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</si>
  <si>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</si>
  <si>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</si>
  <si>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</si>
  <si>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</si>
  <si>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</si>
  <si>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</si>
  <si>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</si>
  <si>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</si>
  <si>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</si>
  <si>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</si>
  <si>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</si>
  <si>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</si>
  <si>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</si>
  <si>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</si>
  <si>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</si>
  <si>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</si>
  <si>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</si>
  <si>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</si>
  <si>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</si>
  <si>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</si>
  <si>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</si>
  <si>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</si>
  <si>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</si>
  <si>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</si>
  <si>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</si>
  <si>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</si>
  <si>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</si>
  <si>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</si>
  <si>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</si>
  <si>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</si>
  <si>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</si>
  <si>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</si>
  <si>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</si>
  <si>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</si>
  <si>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</si>
  <si>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</si>
  <si>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</si>
  <si>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</si>
  <si>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</si>
  <si>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</si>
  <si>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</si>
  <si>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</si>
  <si>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</si>
  <si>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</si>
  <si>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</si>
  <si>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</si>
  <si>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</si>
  <si>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</si>
  <si>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</si>
  <si>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</si>
  <si>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</si>
  <si>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</si>
  <si>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</si>
  <si>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</si>
  <si>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</si>
  <si>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</si>
  <si>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</si>
  <si>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</si>
  <si>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</si>
  <si>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</si>
  <si>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</si>
  <si>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</si>
  <si>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</si>
  <si>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</si>
  <si>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</si>
  <si>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</si>
  <si>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</si>
  <si>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</si>
  <si>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</si>
  <si>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</si>
  <si>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</si>
  <si>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</si>
  <si>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</si>
  <si>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</si>
  <si>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</si>
  <si>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</si>
  <si>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</si>
  <si>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</si>
  <si>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</si>
  <si>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</si>
  <si>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</si>
  <si>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</si>
  <si>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</si>
  <si>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</si>
  <si>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</si>
  <si>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</si>
  <si>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</si>
  <si>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</si>
  <si>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</si>
  <si>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</si>
  <si>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</si>
  <si>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</si>
  <si>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</si>
  <si>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</si>
  <si>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</si>
  <si>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</si>
  <si>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</si>
  <si>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</si>
  <si>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</si>
  <si>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</si>
  <si>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</si>
  <si>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</si>
  <si>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</si>
  <si>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</si>
  <si>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</si>
  <si>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</si>
  <si>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</si>
  <si>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</si>
  <si>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</si>
  <si>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</si>
  <si>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</si>
  <si>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</si>
  <si>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</si>
  <si>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</si>
  <si>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</si>
  <si>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</si>
  <si>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</si>
  <si>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</si>
  <si>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</si>
  <si>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</si>
  <si>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</si>
  <si>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</si>
  <si>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</si>
  <si>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</si>
  <si>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</si>
  <si>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</si>
  <si>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</si>
  <si>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</si>
  <si>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</si>
  <si>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</si>
  <si>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</si>
  <si>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</si>
  <si>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</si>
  <si>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</si>
  <si>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</si>
  <si>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</si>
  <si>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</si>
  <si>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</si>
  <si>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</si>
  <si>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</si>
  <si>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</si>
  <si>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</si>
  <si>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</si>
  <si>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</si>
  <si>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</si>
  <si>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</si>
  <si>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</si>
  <si>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</si>
  <si>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</si>
  <si>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</si>
  <si>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</si>
  <si>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</si>
  <si>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</si>
  <si>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</si>
  <si>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</si>
  <si>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</si>
  <si>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</si>
  <si>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</si>
  <si>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</si>
  <si>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</si>
  <si>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</si>
  <si>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</si>
  <si>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</si>
  <si>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</si>
  <si>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</si>
  <si>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</si>
  <si>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</si>
  <si>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</si>
  <si>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</si>
  <si>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</si>
  <si>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</si>
  <si>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</si>
  <si>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</si>
  <si>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</si>
  <si>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</si>
  <si>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</si>
  <si>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</si>
  <si>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</si>
  <si>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</si>
  <si>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</si>
  <si>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</si>
  <si>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</si>
  <si>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</si>
  <si>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</si>
  <si>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</si>
  <si>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</si>
  <si>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</si>
  <si>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</si>
  <si>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</si>
  <si>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</si>
  <si>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</si>
  <si>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</si>
  <si>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</si>
  <si>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</si>
  <si>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</si>
  <si>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</si>
  <si>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</si>
  <si>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</si>
  <si>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</si>
  <si>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</si>
  <si>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</si>
  <si>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</si>
  <si>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</si>
  <si>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</si>
  <si>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</si>
  <si>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</si>
  <si>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</si>
  <si>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</si>
  <si>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</si>
  <si>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</si>
  <si>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</si>
  <si>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</si>
  <si>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</si>
  <si>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</si>
  <si>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</si>
  <si>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</si>
  <si>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</si>
  <si>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</si>
  <si>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</si>
  <si>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</si>
  <si>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</si>
  <si>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</si>
  <si>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</si>
  <si>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</si>
  <si>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</si>
  <si>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</si>
  <si>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</si>
  <si>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</si>
  <si>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</si>
  <si>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</si>
  <si>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</si>
  <si>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</si>
  <si>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</si>
  <si>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</si>
  <si>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</si>
  <si>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</si>
  <si>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</si>
  <si>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</si>
  <si>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</si>
  <si>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</si>
  <si>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</si>
  <si>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</si>
  <si>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</si>
  <si>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</si>
  <si>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</si>
  <si>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</si>
  <si>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</si>
  <si>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</si>
  <si>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</si>
  <si>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</si>
  <si>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</si>
  <si>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</si>
  <si>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</si>
  <si>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</si>
  <si>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</si>
  <si>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</si>
  <si>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</si>
  <si>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</si>
  <si>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</si>
  <si>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</si>
  <si>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</si>
  <si>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</si>
  <si>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</si>
  <si>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</si>
  <si>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</si>
  <si>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</si>
  <si>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</si>
  <si>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</si>
  <si>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</si>
  <si>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</si>
  <si>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</si>
  <si>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</si>
  <si>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</si>
  <si>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</si>
  <si>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</si>
  <si>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</si>
  <si>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</si>
  <si>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</si>
  <si>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</si>
  <si>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</si>
  <si>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</si>
  <si>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</si>
  <si>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</si>
  <si>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</si>
  <si>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</si>
  <si>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</si>
  <si>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</si>
  <si>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</si>
  <si>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</si>
  <si>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</si>
  <si>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</si>
  <si>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</si>
  <si>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</si>
  <si>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</si>
  <si>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</si>
  <si>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</si>
  <si>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</si>
  <si>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</si>
  <si>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</si>
  <si>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</si>
  <si>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</si>
  <si>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</si>
  <si>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</si>
  <si>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</si>
  <si>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</si>
  <si>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</si>
  <si>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</si>
  <si>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</si>
  <si>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</si>
  <si>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</si>
  <si>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</si>
  <si>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</si>
  <si>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</si>
  <si>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</si>
  <si>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</si>
  <si>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</si>
  <si>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</si>
  <si>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</si>
  <si>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</si>
  <si>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</si>
  <si>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</si>
  <si>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</si>
  <si>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</si>
  <si>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</si>
  <si>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</si>
  <si>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</si>
  <si>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</si>
  <si>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</si>
  <si>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</si>
  <si>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</si>
  <si>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</si>
  <si>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</si>
  <si>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</si>
  <si>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</si>
  <si>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</si>
  <si>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</si>
  <si>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</si>
  <si>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</si>
  <si>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</si>
  <si>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</si>
  <si>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</si>
  <si>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</si>
  <si>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</si>
  <si>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</si>
  <si>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</si>
  <si>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</si>
  <si>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</si>
  <si>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</si>
  <si>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</si>
  <si>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</si>
  <si>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</si>
  <si>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</si>
  <si>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</si>
  <si>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</si>
  <si>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</si>
  <si>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</si>
  <si>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</si>
  <si>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</si>
  <si>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</si>
  <si>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</si>
  <si>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</si>
  <si>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</si>
  <si>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</si>
  <si>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</si>
  <si>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</si>
  <si>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</si>
  <si>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</si>
  <si>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</si>
  <si>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</si>
  <si>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</si>
  <si>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</si>
  <si>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</si>
  <si>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</si>
  <si>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</si>
  <si>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</si>
  <si>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</si>
  <si>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</si>
  <si>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</si>
  <si>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</si>
  <si>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</si>
  <si>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</si>
  <si>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</si>
  <si>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</si>
  <si>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</si>
  <si>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</si>
  <si>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</si>
  <si>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</si>
  <si>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</si>
  <si>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</si>
  <si>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</si>
  <si>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</si>
  <si>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</si>
  <si>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</si>
  <si>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</si>
  <si>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</si>
  <si>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</si>
  <si>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</si>
  <si>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</si>
  <si>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</si>
  <si>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</si>
  <si>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</si>
  <si>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</si>
  <si>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</si>
  <si>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</si>
  <si>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</si>
  <si>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</si>
  <si>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</si>
  <si>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</si>
  <si>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</si>
  <si>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</si>
  <si>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</si>
  <si>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</si>
  <si>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</si>
  <si>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</si>
  <si>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</si>
  <si>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</si>
  <si>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</si>
  <si>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</si>
  <si>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</si>
  <si>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</si>
  <si>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</si>
  <si>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</si>
  <si>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</si>
  <si>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</si>
  <si>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</si>
  <si>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</si>
  <si>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</si>
  <si>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</si>
  <si>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</si>
  <si>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</si>
  <si>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</si>
  <si>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</si>
  <si>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</si>
  <si>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</si>
  <si>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</si>
  <si>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</si>
  <si>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</si>
  <si>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</si>
  <si>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</si>
  <si>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</si>
  <si>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</si>
  <si>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</si>
  <si>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</si>
  <si>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</si>
  <si>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</si>
  <si>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</si>
  <si>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</si>
  <si>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</si>
  <si>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</si>
  <si>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</si>
  <si>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</si>
  <si>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</si>
  <si>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</si>
  <si>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</si>
  <si>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</si>
  <si>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</si>
  <si>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</si>
  <si>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</si>
  <si>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</si>
  <si>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</si>
  <si>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</si>
  <si>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</si>
  <si>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</si>
  <si>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</si>
  <si>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</si>
  <si>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</si>
  <si>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</si>
  <si>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</si>
  <si>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</si>
  <si>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</si>
  <si>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</si>
  <si>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</si>
  <si>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</si>
  <si>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</si>
  <si>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</si>
  <si>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</si>
  <si>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</si>
  <si>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</si>
  <si>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</si>
  <si>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</si>
  <si>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</si>
  <si>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</si>
  <si>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</si>
  <si>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</si>
  <si>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</si>
  <si>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</si>
  <si>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</si>
  <si>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</si>
  <si>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</si>
  <si>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</si>
  <si>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</si>
  <si>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</si>
  <si>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</si>
  <si>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</si>
  <si>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</si>
  <si>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</si>
  <si>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</si>
  <si>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</si>
  <si>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</si>
  <si>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</si>
  <si>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</si>
  <si>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</si>
  <si>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</si>
  <si>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</si>
  <si>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</si>
  <si>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</si>
  <si>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</si>
  <si>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</si>
  <si>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</si>
  <si>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</si>
  <si>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</si>
  <si>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</si>
  <si>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</si>
  <si>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</si>
  <si>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</si>
  <si>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</si>
  <si>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</si>
  <si>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</si>
  <si>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</si>
  <si>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</si>
  <si>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</si>
  <si>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</si>
  <si>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</si>
  <si>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</si>
  <si>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</si>
  <si>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</si>
  <si>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</si>
  <si>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</si>
  <si>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</si>
  <si>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</si>
  <si>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</si>
  <si>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</si>
  <si>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</si>
  <si>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</si>
  <si>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</si>
  <si>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</si>
  <si>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</si>
  <si>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</si>
  <si>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</si>
  <si>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</si>
  <si>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</si>
  <si>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</si>
  <si>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</si>
  <si>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</si>
  <si>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</si>
  <si>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</si>
  <si>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</si>
  <si>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</si>
  <si>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</si>
  <si>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</si>
  <si>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</si>
  <si>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</si>
  <si>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</si>
  <si>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</si>
  <si>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</si>
  <si>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</si>
  <si>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</si>
  <si>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</si>
  <si>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</si>
  <si>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</si>
  <si>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</si>
  <si>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</si>
  <si>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</si>
  <si>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</si>
  <si>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</si>
  <si>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</si>
  <si>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</si>
  <si>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</si>
  <si>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</si>
  <si>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</si>
  <si>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</si>
  <si>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</si>
  <si>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</si>
  <si>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</si>
  <si>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</si>
  <si>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</si>
  <si>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</si>
  <si>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</si>
  <si>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</si>
  <si>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</si>
  <si>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</si>
  <si>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</si>
  <si>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</si>
  <si>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</si>
  <si>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</si>
  <si>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</si>
  <si>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</si>
  <si>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</si>
  <si>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</si>
  <si>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</si>
  <si>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</si>
  <si>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</si>
  <si>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</si>
  <si>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</si>
  <si>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</si>
  <si>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</si>
  <si>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</si>
  <si>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</si>
  <si>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</si>
  <si>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</si>
  <si>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</si>
  <si>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</si>
  <si>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</si>
  <si>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</si>
  <si>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</si>
  <si>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</si>
  <si>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</si>
  <si>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</si>
  <si>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</si>
  <si>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</si>
  <si>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</si>
  <si>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</si>
  <si>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</si>
  <si>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</si>
  <si>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</si>
  <si>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</si>
  <si>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</si>
  <si>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</si>
  <si>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</si>
  <si>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</si>
  <si>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</si>
  <si>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</si>
  <si>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</si>
  <si>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</si>
  <si>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</si>
  <si>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</si>
  <si>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</si>
  <si>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</si>
  <si>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</si>
  <si>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</si>
  <si>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</si>
  <si>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</si>
  <si>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</si>
  <si>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</si>
  <si>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</si>
  <si>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</si>
  <si>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</si>
  <si>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</si>
  <si>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</si>
  <si>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</si>
  <si>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</si>
  <si>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</si>
  <si>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</si>
  <si>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</si>
  <si>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</si>
  <si>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</si>
  <si>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</si>
  <si>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</si>
  <si>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</si>
  <si>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</si>
  <si>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</si>
  <si>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</si>
  <si>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</si>
  <si>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</si>
  <si>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</si>
  <si>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</si>
  <si>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</si>
  <si>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</si>
  <si>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</si>
  <si>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</si>
  <si>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</si>
  <si>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</si>
  <si>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</si>
  <si>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</si>
  <si>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</si>
  <si>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</si>
  <si>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</si>
  <si>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</si>
  <si>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</si>
  <si>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</si>
  <si>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</si>
  <si>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</si>
  <si>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</si>
  <si>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</si>
  <si>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</si>
  <si>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</si>
  <si>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</si>
  <si>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</si>
  <si>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</si>
  <si>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</si>
  <si>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</si>
  <si>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</si>
  <si>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</si>
  <si>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</si>
  <si>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</si>
  <si>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</si>
  <si>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</si>
  <si>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</si>
  <si>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</si>
  <si>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</si>
  <si>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</si>
  <si>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</si>
  <si>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</si>
  <si>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</si>
  <si>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</si>
  <si>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</si>
  <si>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</si>
  <si>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</si>
  <si>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</si>
  <si>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</si>
  <si>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</si>
  <si>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</si>
  <si>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</si>
  <si>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</si>
  <si>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</si>
  <si>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</si>
  <si>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</si>
  <si>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</si>
  <si>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</si>
  <si>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</si>
  <si>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</si>
  <si>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</si>
  <si>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</si>
  <si>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</si>
  <si>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</si>
  <si>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</si>
  <si>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</si>
  <si>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</si>
  <si>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</si>
  <si>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</si>
  <si>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</si>
  <si>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</si>
  <si>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</si>
  <si>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</si>
  <si>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</si>
  <si>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</si>
  <si>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</si>
  <si>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</si>
  <si>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</si>
  <si>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</si>
  <si>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</si>
  <si>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</si>
  <si>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</si>
  <si>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</si>
  <si>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</si>
  <si>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</si>
  <si>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</si>
  <si>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</si>
  <si>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</si>
  <si>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</si>
  <si>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</si>
  <si>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</si>
  <si>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</si>
  <si>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</si>
  <si>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</si>
  <si>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</si>
  <si>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</si>
  <si>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</si>
  <si>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</si>
  <si>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</si>
  <si>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</si>
  <si>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</si>
  <si>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</si>
  <si>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</si>
  <si>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</si>
  <si>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</si>
  <si>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</si>
  <si>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</si>
  <si>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</si>
  <si>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</si>
  <si>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</si>
  <si>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</si>
  <si>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</si>
  <si>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</si>
  <si>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</si>
  <si>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</si>
  <si>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</si>
  <si>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</si>
  <si>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</si>
  <si>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</si>
  <si>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</si>
  <si>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</si>
  <si>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</si>
  <si>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</si>
  <si>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</si>
  <si>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</si>
  <si>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</si>
  <si>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</si>
  <si>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</si>
  <si>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</si>
  <si>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</si>
  <si>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</si>
  <si>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</si>
  <si>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</si>
  <si>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</si>
  <si>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</si>
  <si>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</si>
  <si>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</si>
  <si>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</si>
  <si>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</si>
  <si>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</si>
  <si>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</si>
  <si>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</si>
  <si>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</si>
  <si>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</si>
  <si>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</si>
  <si>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</si>
  <si>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</si>
  <si>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</si>
  <si>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</si>
  <si>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</si>
  <si>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</si>
  <si>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</si>
  <si>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</si>
  <si>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</si>
  <si>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</si>
  <si>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</si>
  <si>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</si>
  <si>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</si>
  <si>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</si>
  <si>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</si>
  <si>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</si>
  <si>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</si>
  <si>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</si>
  <si>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</si>
  <si>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</si>
  <si>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</si>
  <si>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</si>
  <si>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</si>
  <si>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</si>
  <si>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</si>
  <si>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</si>
  <si>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</si>
  <si>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</si>
  <si>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</si>
  <si>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</si>
  <si>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</si>
  <si>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</si>
  <si>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</si>
  <si>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</si>
  <si>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</si>
  <si>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</si>
  <si>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</si>
  <si>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</si>
  <si>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</si>
  <si>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</si>
  <si>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</si>
  <si>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</si>
  <si>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</si>
  <si>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</si>
  <si>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</si>
  <si>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</si>
  <si>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</si>
  <si>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</si>
  <si>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</si>
  <si>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</si>
  <si>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</si>
  <si>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</si>
  <si>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</si>
  <si>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</si>
  <si>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</si>
  <si>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</si>
  <si>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</si>
  <si>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</si>
  <si>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</si>
  <si>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</si>
  <si>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</si>
  <si>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</si>
  <si>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</si>
  <si>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</si>
  <si>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</si>
  <si>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</si>
  <si>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</si>
  <si>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</si>
  <si>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</si>
  <si>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</si>
  <si>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</si>
  <si>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</si>
  <si>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</si>
  <si>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</si>
  <si>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</si>
  <si>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</si>
  <si>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</si>
  <si>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</si>
  <si>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</si>
  <si>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</si>
  <si>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</si>
  <si>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</si>
  <si>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</si>
  <si>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</si>
  <si>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</si>
  <si>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</si>
  <si>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</si>
  <si>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</si>
  <si>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</si>
  <si>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</si>
  <si>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</si>
  <si>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</si>
  <si>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</si>
  <si>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</si>
  <si>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</si>
  <si>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</si>
  <si>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</si>
  <si>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</si>
  <si>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</si>
  <si>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</si>
  <si>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</si>
  <si>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</si>
  <si>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</si>
  <si>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</si>
  <si>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</si>
  <si>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</si>
  <si>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</si>
  <si>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</si>
  <si>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</si>
  <si>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</si>
  <si>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</si>
  <si>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</si>
  <si>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</si>
  <si>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</si>
  <si>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</si>
  <si>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</si>
  <si>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</si>
  <si>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</si>
  <si>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</si>
  <si>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</si>
  <si>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</si>
  <si>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</si>
  <si>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</si>
  <si>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</si>
  <si>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</si>
  <si>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</si>
  <si>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</si>
  <si>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</si>
  <si>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</si>
  <si>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</si>
  <si>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</si>
  <si>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</si>
  <si>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</si>
  <si>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</si>
  <si>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</si>
  <si>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</si>
  <si>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</si>
  <si>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</si>
  <si>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</si>
  <si>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</si>
  <si>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</si>
  <si>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</si>
  <si>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</si>
  <si>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</si>
  <si>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</si>
  <si>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</si>
  <si>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</si>
  <si>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</si>
  <si>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</si>
  <si>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</si>
  <si>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</si>
  <si>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</si>
  <si>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</si>
  <si>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</si>
  <si>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</si>
  <si>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</si>
  <si>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</si>
  <si>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</si>
  <si>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</si>
  <si>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</si>
  <si>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</si>
  <si>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</si>
  <si>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</si>
  <si>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</si>
  <si>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</si>
  <si>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</si>
  <si>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</si>
  <si>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</si>
  <si>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</si>
  <si>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</si>
  <si>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</si>
  <si>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</si>
  <si>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</si>
  <si>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</si>
  <si>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</si>
  <si>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</si>
  <si>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</si>
  <si>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</si>
  <si>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</si>
  <si>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</si>
  <si>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</si>
  <si>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</si>
  <si>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</si>
  <si>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</si>
  <si>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</si>
  <si>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</si>
  <si>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</si>
  <si>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</si>
  <si>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</si>
  <si>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</si>
  <si>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</si>
  <si>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</si>
  <si>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</si>
  <si>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</si>
  <si>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</si>
  <si>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</si>
  <si>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</si>
  <si>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</si>
  <si>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</si>
  <si>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</si>
  <si>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</si>
  <si>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</si>
  <si>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</si>
  <si>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</si>
  <si>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</si>
  <si>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</si>
  <si>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</si>
  <si>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</si>
  <si>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</si>
  <si>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</si>
  <si>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</si>
  <si>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</si>
  <si>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</si>
  <si>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</si>
  <si>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</si>
  <si>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</si>
  <si>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</si>
  <si>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</si>
  <si>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</si>
  <si>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</si>
  <si>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</si>
  <si>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</si>
  <si>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</si>
  <si>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</si>
  <si>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</si>
  <si>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</si>
  <si>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</si>
  <si>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</si>
  <si>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</si>
  <si>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</si>
  <si>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</si>
  <si>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</si>
  <si>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</si>
  <si>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</si>
  <si>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</si>
  <si>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</si>
  <si>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</si>
  <si>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</si>
  <si>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</si>
  <si>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</si>
  <si>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</si>
  <si>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</si>
  <si>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</si>
  <si>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</si>
  <si>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</si>
  <si>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</si>
  <si>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</si>
  <si>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</si>
  <si>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</si>
  <si>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</si>
  <si>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</si>
  <si>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</si>
  <si>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</si>
  <si>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</si>
  <si>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</si>
  <si>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</si>
  <si>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</si>
  <si>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</si>
  <si>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</si>
  <si>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</si>
  <si>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</si>
  <si>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</si>
  <si>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</si>
  <si>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</si>
  <si>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</si>
  <si>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</si>
  <si>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</si>
  <si>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</si>
  <si>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</si>
  <si>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</si>
  <si>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</si>
  <si>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</si>
  <si>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</si>
  <si>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</si>
  <si>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</si>
  <si>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</si>
  <si>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</si>
  <si>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</si>
  <si>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</si>
  <si>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</si>
  <si>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</si>
  <si>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</si>
  <si>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</si>
  <si>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</si>
  <si>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</si>
  <si>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</si>
  <si>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</si>
  <si>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</si>
  <si>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</si>
  <si>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</si>
  <si>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</si>
  <si>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</si>
  <si>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</si>
  <si>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</si>
  <si>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</si>
  <si>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</si>
  <si>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</si>
  <si>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</si>
  <si>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</si>
  <si>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</si>
  <si>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</si>
  <si>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</si>
  <si>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</si>
  <si>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</si>
  <si>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</si>
  <si>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</si>
  <si>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</si>
  <si>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</si>
  <si>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</si>
  <si>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</si>
  <si>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</si>
  <si>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</si>
  <si>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</si>
  <si>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</si>
  <si>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</si>
  <si>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</si>
  <si>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</si>
  <si>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</si>
  <si>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</si>
  <si>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</si>
  <si>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</si>
  <si>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</si>
  <si>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</si>
  <si>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</si>
  <si>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</si>
  <si>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</si>
  <si>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</si>
  <si>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</si>
  <si>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</si>
  <si>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</si>
  <si>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</si>
  <si>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</si>
  <si>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</si>
  <si>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</si>
  <si>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</si>
  <si>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</si>
  <si>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</si>
  <si>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</si>
  <si>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</si>
  <si>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</si>
  <si>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</si>
  <si>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</si>
  <si>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</si>
  <si>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</si>
  <si>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</si>
  <si>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</si>
  <si>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</si>
  <si>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</si>
  <si>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</si>
  <si>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</si>
  <si>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</si>
  <si>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</si>
  <si>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</si>
  <si>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</si>
  <si>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</si>
  <si>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</si>
  <si>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</si>
  <si>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</si>
  <si>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</si>
  <si>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</si>
  <si>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</si>
  <si>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</si>
  <si>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</si>
  <si>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</si>
  <si>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</si>
  <si>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</si>
  <si>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</si>
  <si>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</si>
  <si>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</si>
  <si>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</si>
  <si>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</si>
  <si>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</si>
  <si>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</si>
  <si>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</si>
  <si>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</si>
  <si>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</si>
  <si>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</si>
  <si>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</si>
  <si>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</si>
  <si>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</si>
  <si>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</si>
  <si>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</si>
  <si>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</si>
  <si>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</si>
  <si>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</si>
  <si>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</si>
  <si>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</si>
  <si>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</si>
  <si>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</si>
  <si>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</si>
  <si>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</si>
  <si>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</si>
  <si>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</si>
  <si>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</si>
  <si>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</si>
  <si>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</si>
  <si>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</si>
  <si>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</si>
  <si>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</si>
  <si>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</si>
  <si>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</si>
  <si>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</si>
  <si>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</si>
  <si>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</si>
  <si>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</si>
  <si>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</si>
  <si>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</si>
  <si>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</si>
  <si>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</si>
  <si>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</si>
  <si>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</si>
  <si>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</si>
  <si>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</si>
  <si>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</si>
  <si>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</si>
  <si>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</si>
  <si>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</si>
  <si>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</si>
  <si>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</si>
  <si>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</si>
  <si>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</si>
  <si>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</si>
  <si>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</si>
  <si>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</si>
  <si>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</si>
  <si>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</si>
  <si>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</si>
  <si>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</si>
  <si>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</si>
  <si>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</si>
  <si>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</si>
  <si>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</si>
  <si>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</si>
  <si>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</si>
  <si>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</si>
  <si>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</si>
  <si>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</si>
  <si>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</si>
  <si>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</si>
  <si>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</si>
  <si>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</si>
  <si>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</si>
  <si>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</si>
  <si>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</si>
  <si>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</si>
  <si>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</si>
  <si>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</si>
  <si>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</si>
  <si>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</si>
  <si>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</si>
  <si>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</si>
  <si>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</si>
  <si>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</si>
  <si>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</si>
  <si>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</si>
  <si>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</si>
  <si>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</si>
  <si>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</si>
  <si>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</si>
  <si>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</si>
  <si>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</si>
  <si>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</si>
  <si>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</si>
  <si>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</si>
  <si>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</si>
  <si>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</si>
  <si>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</si>
  <si>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</si>
  <si>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</si>
  <si>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</si>
  <si>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</si>
  <si>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</si>
  <si>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</si>
  <si>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</si>
  <si>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</si>
  <si>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</si>
  <si>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</si>
  <si>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</si>
  <si>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</si>
  <si>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</si>
  <si>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</si>
  <si>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</si>
  <si>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</si>
  <si>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</si>
  <si>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</si>
  <si>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</si>
  <si>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</si>
  <si>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</si>
  <si>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</si>
  <si>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</si>
  <si>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</si>
  <si>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</si>
  <si>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</si>
  <si>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</si>
  <si>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</si>
  <si>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</si>
  <si>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</si>
  <si>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</si>
  <si>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</si>
  <si>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</si>
  <si>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</si>
  <si>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</si>
  <si>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</si>
  <si>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</si>
  <si>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</si>
  <si>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</si>
  <si>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</si>
  <si>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</si>
  <si>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</si>
  <si>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</si>
  <si>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</si>
  <si>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</si>
  <si>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</si>
  <si>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</si>
  <si>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</si>
  <si>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</si>
  <si>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</si>
  <si>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</si>
  <si>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</si>
  <si>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</si>
  <si>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</si>
  <si>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</si>
  <si>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</si>
  <si>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</si>
  <si>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</si>
  <si>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</si>
  <si>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</si>
  <si>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</si>
  <si>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</si>
  <si>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</si>
  <si>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</si>
  <si>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</si>
  <si>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</si>
  <si>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</si>
  <si>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</si>
  <si>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</si>
  <si>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</si>
  <si>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</si>
  <si>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</si>
  <si>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</si>
  <si>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</si>
  <si>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</si>
  <si>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</si>
  <si>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</si>
  <si>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</si>
  <si>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</si>
  <si>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</si>
  <si>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</si>
  <si>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</si>
  <si>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</si>
  <si>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</si>
  <si>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</si>
  <si>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</si>
  <si>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</si>
  <si>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</si>
  <si>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</si>
  <si>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</si>
  <si>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</si>
  <si>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</si>
  <si>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</si>
  <si>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</si>
  <si>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</si>
  <si>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</si>
  <si>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</si>
  <si>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</si>
  <si>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</si>
  <si>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</si>
  <si>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</si>
  <si>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</si>
  <si>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</si>
  <si>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</si>
  <si>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</si>
  <si>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</si>
  <si>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</si>
  <si>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</si>
  <si>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</si>
  <si>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</si>
  <si>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</si>
  <si>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</si>
  <si>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</si>
  <si>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</si>
  <si>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</si>
  <si>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</si>
  <si>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</si>
  <si>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</si>
  <si>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</si>
  <si>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</si>
  <si>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</si>
  <si>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</si>
  <si>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</si>
  <si>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</si>
  <si>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</si>
  <si>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</si>
  <si>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</si>
  <si>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</si>
  <si>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</si>
  <si>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</si>
  <si>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</si>
  <si>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</si>
  <si>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</si>
  <si>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</si>
  <si>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</si>
  <si>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</si>
  <si>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</si>
  <si>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</si>
  <si>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</si>
  <si>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</si>
  <si>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</si>
  <si>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</si>
  <si>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</si>
  <si>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</si>
  <si>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</si>
  <si>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</si>
  <si>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</si>
  <si>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</si>
  <si>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</si>
  <si>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</si>
  <si>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</si>
  <si>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</si>
  <si>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</si>
  <si>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</si>
  <si>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</si>
  <si>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</si>
  <si>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</si>
  <si>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</si>
  <si>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</si>
  <si>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</si>
  <si>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</si>
  <si>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</si>
  <si>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</si>
  <si>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</si>
  <si>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</si>
  <si>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</si>
  <si>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</si>
  <si>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</si>
  <si>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</si>
  <si>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</si>
  <si>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</si>
  <si>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</si>
  <si>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</si>
  <si>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</si>
  <si>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</si>
  <si>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</si>
  <si>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</si>
  <si>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</si>
  <si>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</si>
  <si>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</si>
  <si>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</si>
  <si>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</si>
  <si>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</si>
  <si>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</si>
  <si>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</si>
  <si>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</si>
  <si>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</si>
  <si>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</si>
  <si>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</si>
  <si>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</si>
  <si>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</si>
  <si>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</si>
  <si>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</si>
  <si>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</si>
  <si>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</si>
  <si>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</si>
  <si>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</si>
  <si>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</si>
  <si>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</si>
  <si>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</si>
  <si>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</si>
  <si>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</si>
  <si>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</si>
  <si>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</si>
  <si>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</si>
  <si>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</si>
  <si>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</si>
  <si>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</si>
  <si>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</si>
  <si>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</si>
  <si>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</si>
  <si>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</si>
  <si>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</si>
  <si>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</si>
  <si>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</si>
  <si>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</si>
  <si>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</si>
  <si>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</si>
  <si>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</si>
  <si>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</si>
  <si>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</si>
  <si>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</si>
  <si>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</si>
  <si>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</si>
  <si>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</si>
  <si>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</si>
  <si>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</si>
  <si>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</si>
  <si>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</si>
  <si>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</si>
  <si>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</si>
  <si>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</si>
  <si>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</si>
  <si>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</si>
  <si>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</si>
  <si>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</si>
  <si>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</si>
  <si>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</si>
  <si>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</si>
  <si>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</si>
  <si>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</si>
  <si>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</si>
  <si>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</si>
  <si>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</si>
  <si>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</si>
  <si>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</si>
  <si>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</si>
  <si>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</si>
  <si>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</si>
  <si>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</si>
  <si>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</si>
  <si>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</si>
  <si>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</si>
  <si>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</si>
  <si>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</si>
  <si>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</si>
  <si>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</si>
  <si>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</si>
  <si>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</si>
  <si>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</si>
  <si>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</si>
  <si>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</si>
  <si>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</si>
  <si>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</si>
  <si>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</si>
  <si>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</si>
  <si>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</si>
  <si>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</si>
  <si>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</si>
  <si>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</si>
  <si>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</si>
  <si>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</si>
  <si>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</si>
  <si>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</si>
  <si>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</si>
  <si>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</si>
  <si>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</si>
  <si>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</si>
  <si>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</si>
  <si>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</si>
  <si>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</si>
  <si>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</si>
  <si>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</si>
  <si>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</si>
  <si>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</si>
  <si>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</si>
  <si>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</si>
  <si>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</si>
  <si>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</si>
  <si>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</si>
  <si>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</si>
  <si>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</si>
  <si>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</si>
  <si>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</si>
  <si>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</si>
  <si>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</si>
  <si>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</si>
  <si>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</si>
  <si>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</si>
  <si>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</si>
  <si>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</si>
  <si>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</si>
  <si>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</si>
  <si>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</si>
  <si>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</si>
  <si>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</si>
  <si>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</si>
  <si>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</si>
  <si>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</si>
  <si>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</si>
  <si>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</si>
  <si>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</si>
  <si>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</si>
  <si>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</si>
  <si>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</si>
  <si>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</si>
  <si>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</si>
  <si>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</si>
  <si>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</si>
  <si>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</si>
  <si>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</si>
  <si>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</si>
  <si>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</si>
  <si>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</si>
  <si>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</si>
  <si>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</si>
  <si>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</si>
  <si>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</si>
  <si>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</si>
  <si>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</si>
  <si>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</si>
  <si>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</si>
  <si>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</si>
  <si>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</si>
  <si>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</si>
  <si>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</si>
  <si>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</si>
  <si>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</si>
  <si>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</si>
  <si>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</si>
  <si>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</si>
  <si>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</si>
  <si>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</si>
  <si>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</si>
  <si>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</si>
  <si>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</si>
  <si>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</si>
  <si>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</si>
  <si>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</si>
  <si>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</si>
  <si>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</si>
  <si>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</si>
  <si>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</si>
  <si>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</si>
  <si>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</si>
  <si>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</si>
  <si>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</si>
  <si>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</si>
  <si>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</si>
  <si>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</si>
  <si>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</si>
  <si>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</si>
  <si>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</si>
  <si>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</si>
  <si>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</si>
  <si>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</si>
  <si>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</si>
  <si>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</si>
  <si>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</si>
  <si>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</si>
  <si>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</si>
  <si>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</si>
  <si>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</si>
  <si>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</si>
  <si>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</si>
  <si>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</si>
  <si>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</si>
  <si>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</si>
  <si>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</si>
  <si>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</si>
  <si>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</si>
  <si>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</si>
  <si>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</si>
  <si>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</si>
  <si>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</si>
  <si>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</si>
  <si>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</si>
  <si>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</si>
  <si>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</si>
  <si>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</si>
  <si>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</si>
  <si>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</si>
  <si>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</si>
  <si>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</si>
  <si>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</si>
  <si>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</si>
  <si>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</si>
  <si>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</si>
  <si>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</si>
  <si>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</si>
  <si>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</si>
  <si>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</si>
  <si>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</si>
  <si>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</si>
  <si>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</si>
  <si>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</si>
  <si>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</si>
  <si>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</si>
  <si>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</si>
  <si>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</si>
  <si>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</si>
  <si>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</si>
  <si>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</si>
  <si>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</si>
  <si>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</si>
  <si>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</si>
  <si>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</si>
  <si>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</si>
  <si>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</si>
  <si>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</si>
  <si>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</si>
  <si>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</si>
  <si>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</si>
  <si>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</si>
  <si>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</si>
  <si>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</si>
  <si>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</si>
  <si>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</si>
  <si>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</si>
  <si>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</si>
  <si>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</si>
  <si>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</si>
  <si>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</si>
  <si>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</si>
  <si>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</si>
  <si>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</si>
  <si>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</si>
  <si>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</si>
  <si>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</si>
  <si>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</si>
  <si>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</si>
  <si>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</si>
  <si>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</si>
  <si>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</si>
  <si>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</si>
  <si>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</si>
  <si>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</si>
  <si>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</si>
  <si>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</si>
  <si>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</si>
  <si>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</si>
  <si>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</si>
  <si>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</si>
  <si>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</si>
  <si>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</si>
  <si>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</si>
  <si>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</si>
  <si>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</si>
  <si>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</si>
  <si>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</si>
  <si>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</si>
  <si>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</si>
  <si>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</si>
  <si>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</si>
  <si>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</si>
  <si>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</si>
  <si>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</si>
  <si>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</si>
  <si>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</si>
  <si>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</si>
  <si>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</si>
  <si>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</si>
  <si>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</si>
  <si>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</si>
  <si>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</si>
  <si>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</si>
  <si>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</si>
  <si>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</si>
  <si>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</si>
  <si>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</si>
  <si>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</si>
  <si>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</si>
  <si>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</si>
  <si>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</si>
  <si>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</si>
  <si>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</si>
  <si>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</si>
  <si>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</si>
  <si>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</si>
  <si>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</si>
  <si>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</si>
  <si>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</si>
  <si>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</si>
  <si>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</si>
  <si>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</si>
  <si>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</si>
  <si>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</si>
  <si>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</si>
  <si>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</si>
  <si>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</si>
  <si>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</si>
  <si>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</si>
  <si>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</si>
  <si>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</si>
  <si>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</si>
  <si>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</si>
  <si>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</si>
  <si>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</si>
  <si>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</si>
  <si>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</si>
  <si>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</si>
  <si>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</si>
  <si>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</si>
  <si>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</si>
  <si>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</si>
  <si>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</si>
  <si>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</si>
  <si>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</si>
  <si>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</si>
  <si>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</si>
  <si>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</si>
  <si>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</si>
  <si>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</si>
  <si>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</si>
  <si>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</si>
  <si>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</si>
  <si>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</si>
  <si>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</si>
  <si>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</si>
  <si>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</si>
  <si>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</si>
  <si>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</si>
  <si>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</si>
  <si>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</si>
  <si>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</si>
  <si>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</si>
  <si>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</si>
  <si>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</si>
  <si>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</si>
  <si>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</si>
  <si>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</si>
  <si>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</si>
  <si>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</si>
  <si>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</si>
  <si>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</si>
  <si>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</si>
  <si>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</si>
  <si>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</si>
  <si>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</si>
  <si>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</si>
  <si>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</si>
  <si>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</si>
  <si>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</si>
  <si>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</si>
  <si>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</si>
  <si>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</si>
  <si>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</si>
  <si>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</si>
  <si>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</si>
  <si>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</si>
  <si>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</si>
  <si>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</si>
  <si>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</si>
  <si>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</si>
  <si>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</si>
  <si>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</si>
  <si>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</si>
  <si>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</si>
  <si>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</si>
  <si>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</si>
  <si>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</si>
  <si>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</si>
  <si>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</si>
  <si>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</si>
  <si>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</si>
  <si>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</si>
  <si>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</si>
  <si>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</si>
  <si>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</si>
  <si>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</si>
  <si>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</si>
  <si>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</si>
  <si>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</si>
  <si>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</si>
  <si>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</si>
  <si>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</si>
  <si>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</si>
  <si>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</si>
  <si>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</si>
  <si>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</si>
  <si>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</si>
  <si>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</si>
  <si>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</si>
  <si>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</si>
  <si>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</si>
  <si>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</si>
  <si>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</si>
  <si>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</si>
  <si>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</si>
  <si>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</si>
  <si>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</si>
  <si>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</si>
  <si>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</si>
  <si>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</si>
  <si>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</si>
  <si>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</si>
  <si>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</si>
  <si>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</si>
  <si>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</si>
  <si>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</si>
  <si>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</si>
  <si>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</si>
  <si>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</si>
  <si>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</si>
  <si>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</si>
  <si>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</si>
  <si>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</si>
  <si>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</si>
  <si>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</si>
  <si>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</si>
  <si>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</si>
  <si>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</si>
  <si>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</si>
  <si>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</si>
  <si>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</si>
  <si>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</si>
  <si>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</si>
  <si>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</si>
  <si>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</si>
  <si>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</si>
  <si>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</si>
  <si>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</si>
  <si>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</si>
  <si>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</si>
  <si>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</si>
  <si>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</si>
  <si>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</si>
  <si>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</si>
  <si>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</si>
  <si>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</si>
  <si>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</si>
  <si>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</si>
  <si>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</si>
  <si>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</si>
  <si>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</si>
  <si>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</si>
  <si>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</si>
  <si>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</si>
  <si>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</si>
  <si>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</si>
  <si>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</si>
  <si>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</si>
  <si>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</si>
  <si>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</si>
  <si>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</si>
  <si>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</si>
  <si>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</si>
  <si>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</si>
  <si>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</si>
  <si>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</si>
  <si>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</si>
  <si>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</si>
  <si>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</si>
  <si>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</si>
  <si>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</si>
  <si>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</si>
  <si>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</si>
  <si>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</si>
  <si>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</si>
  <si>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</si>
  <si>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</si>
  <si>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</si>
  <si>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</si>
  <si>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</si>
  <si>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</si>
  <si>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</si>
  <si>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</si>
  <si>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</si>
  <si>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</si>
  <si>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</si>
  <si>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</si>
  <si>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</si>
  <si>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</si>
  <si>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</si>
  <si>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</si>
  <si>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</si>
  <si>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</si>
  <si>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</si>
  <si>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</si>
  <si>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</si>
  <si>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</si>
  <si>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</si>
  <si>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</si>
  <si>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</si>
  <si>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</si>
  <si>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</si>
  <si>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</si>
  <si>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</si>
  <si>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</si>
  <si>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</si>
  <si>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</si>
  <si>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</si>
  <si>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</si>
  <si>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</si>
  <si>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</si>
  <si>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</si>
  <si>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</si>
  <si>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</si>
  <si>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</si>
  <si>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</si>
  <si>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</si>
  <si>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</si>
  <si>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</si>
  <si>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</si>
  <si>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</si>
  <si>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</si>
  <si>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</si>
  <si>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</si>
  <si>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</si>
  <si>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</si>
  <si>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</si>
  <si>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</si>
  <si>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</si>
  <si>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</si>
  <si>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</si>
  <si>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</si>
  <si>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</si>
  <si>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</si>
  <si>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</si>
  <si>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</si>
  <si>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</si>
  <si>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</si>
  <si>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</si>
  <si>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</si>
  <si>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</si>
  <si>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</si>
  <si>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</si>
  <si>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</si>
  <si>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</si>
  <si>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</si>
  <si>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</si>
  <si>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</si>
  <si>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</si>
  <si>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</si>
  <si>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</si>
  <si>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</si>
  <si>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</si>
  <si>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</si>
  <si>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</si>
  <si>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</si>
  <si>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</si>
  <si>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</si>
  <si>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</si>
  <si>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</si>
  <si>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</si>
  <si>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</si>
  <si>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</si>
  <si>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</si>
  <si>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</si>
  <si>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</si>
  <si>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</si>
  <si>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</si>
  <si>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</si>
  <si>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</si>
  <si>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</si>
  <si>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</si>
  <si>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</si>
  <si>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</si>
  <si>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</si>
  <si>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</si>
  <si>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</si>
  <si>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</si>
  <si>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</si>
  <si>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</si>
  <si>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</si>
  <si>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</si>
  <si>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</si>
  <si>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</si>
  <si>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</si>
  <si>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</si>
  <si>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</si>
  <si>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</si>
  <si>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</si>
  <si>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</si>
  <si>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</si>
  <si>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</si>
  <si>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</si>
  <si>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</si>
  <si>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</si>
  <si>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</si>
  <si>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</si>
  <si>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</si>
  <si>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</si>
  <si>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</si>
  <si>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</si>
  <si>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</si>
  <si>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</si>
  <si>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</si>
  <si>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</si>
  <si>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</si>
  <si>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</si>
  <si>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</si>
  <si>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</si>
  <si>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</si>
  <si>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</si>
  <si>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</si>
  <si>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</si>
  <si>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</si>
  <si>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</si>
  <si>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</si>
  <si>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</si>
  <si>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</si>
  <si>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</si>
  <si>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</si>
  <si>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</si>
  <si>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</si>
  <si>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</si>
  <si>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</si>
  <si>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</si>
  <si>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</si>
  <si>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</si>
  <si>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</si>
  <si>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</si>
  <si>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</si>
  <si>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</si>
  <si>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</si>
  <si>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</si>
  <si>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</si>
  <si>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</si>
  <si>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</si>
  <si>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</si>
  <si>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</si>
  <si>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</si>
  <si>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</si>
  <si>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</si>
  <si>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</si>
  <si>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</si>
  <si>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</si>
  <si>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</si>
  <si>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</si>
  <si>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</si>
  <si>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</si>
  <si>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</si>
  <si>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</si>
  <si>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</si>
  <si>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</si>
  <si>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</si>
  <si>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</si>
  <si>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</si>
  <si>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</si>
  <si>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</si>
  <si>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</si>
  <si>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</si>
  <si>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</si>
  <si>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</si>
  <si>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</si>
  <si>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</si>
  <si>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</si>
  <si>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</si>
  <si>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</si>
  <si>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</si>
  <si>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</si>
  <si>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</si>
  <si>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</si>
  <si>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</si>
  <si>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</si>
  <si>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</si>
  <si>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</si>
  <si>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</si>
  <si>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</si>
  <si>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</si>
  <si>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</si>
  <si>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</si>
  <si>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</si>
  <si>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</si>
  <si>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</si>
  <si>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</si>
  <si>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</si>
  <si>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</si>
  <si>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</si>
  <si>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</si>
  <si>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</si>
  <si>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</si>
  <si>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</si>
  <si>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</si>
  <si>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</si>
  <si>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</si>
  <si>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</si>
  <si>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</si>
  <si>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</si>
  <si>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</si>
  <si>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</si>
  <si>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</si>
  <si>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</si>
  <si>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</si>
  <si>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</si>
  <si>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</si>
  <si>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</si>
  <si>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</si>
  <si>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</si>
  <si>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</si>
  <si>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</si>
  <si>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</si>
  <si>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</si>
  <si>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</si>
  <si>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</si>
  <si>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</si>
  <si>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</si>
  <si>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</si>
  <si>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</si>
  <si>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</si>
  <si>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</si>
  <si>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</si>
  <si>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</si>
  <si>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</si>
  <si>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</si>
  <si>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</si>
  <si>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</si>
  <si>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</si>
  <si>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</si>
  <si>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</si>
  <si>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</si>
  <si>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</si>
  <si>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</si>
  <si>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</si>
  <si>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</si>
  <si>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</si>
  <si>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</si>
  <si>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</si>
  <si>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</si>
  <si>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</si>
  <si>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</si>
  <si>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</si>
  <si>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</si>
  <si>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</si>
  <si>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</si>
  <si>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</si>
  <si>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</si>
  <si>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</si>
  <si>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</si>
  <si>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</si>
  <si>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</si>
  <si>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</si>
  <si>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</si>
  <si>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</si>
  <si>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</si>
  <si>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</si>
  <si>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</si>
  <si>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</si>
  <si>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</si>
  <si>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</si>
  <si>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</si>
  <si>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</si>
  <si>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</si>
  <si>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</si>
  <si>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</si>
  <si>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</si>
  <si>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</si>
  <si>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</si>
  <si>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</si>
  <si>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</si>
  <si>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</si>
  <si>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</si>
  <si>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</si>
  <si>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</si>
  <si>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</si>
  <si>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</si>
  <si>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</si>
  <si>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</si>
  <si>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</si>
  <si>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</si>
  <si>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</si>
  <si>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</si>
  <si>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</si>
  <si>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</si>
  <si>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</si>
  <si>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</si>
  <si>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</si>
  <si>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</si>
  <si>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</si>
  <si>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</si>
  <si>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</si>
  <si>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</si>
  <si>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</si>
  <si>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</si>
  <si>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</si>
  <si>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</si>
  <si>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</si>
  <si>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</si>
  <si>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</si>
  <si>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</si>
  <si>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</si>
  <si>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</si>
  <si>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</si>
  <si>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</si>
  <si>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</si>
  <si>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</si>
  <si>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</si>
  <si>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</si>
  <si>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</si>
  <si>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</si>
  <si>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</si>
  <si>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</si>
  <si>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</si>
  <si>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</si>
  <si>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</si>
  <si>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</si>
  <si>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</si>
  <si>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</si>
  <si>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</si>
  <si>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</si>
  <si>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</si>
  <si>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</si>
  <si>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</si>
  <si>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</si>
  <si>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</si>
  <si>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</si>
  <si>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</si>
  <si>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</si>
  <si>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</si>
  <si>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</si>
  <si>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</si>
  <si>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</si>
  <si>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</si>
  <si>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</si>
  <si>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</si>
  <si>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</si>
  <si>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</si>
  <si>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</si>
  <si>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</si>
  <si>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</si>
  <si>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</si>
  <si>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</si>
  <si>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</si>
  <si>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</si>
  <si>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</si>
  <si>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</si>
  <si>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</si>
  <si>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</si>
  <si>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</si>
  <si>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</si>
  <si>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</si>
  <si>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</si>
  <si>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</si>
  <si>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</si>
  <si>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</si>
  <si>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</si>
  <si>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</si>
  <si>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</si>
  <si>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</si>
  <si>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</si>
  <si>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</si>
  <si>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</si>
  <si>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</si>
  <si>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</si>
  <si>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</si>
  <si>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</si>
  <si>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</si>
  <si>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</si>
  <si>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</si>
  <si>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</si>
  <si>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</si>
  <si>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</si>
  <si>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</si>
  <si>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</si>
  <si>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</si>
  <si>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</si>
  <si>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</si>
  <si>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</si>
  <si>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</si>
  <si>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</si>
  <si>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</si>
  <si>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</si>
  <si>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</si>
  <si>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</si>
  <si>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</si>
  <si>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</si>
  <si>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</si>
  <si>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</si>
  <si>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</si>
  <si>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</si>
  <si>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</si>
  <si>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</si>
  <si>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</si>
  <si>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</si>
  <si>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</si>
  <si>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</si>
  <si>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</si>
  <si>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</si>
  <si>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</si>
  <si>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</si>
  <si>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</si>
  <si>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</si>
  <si>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</si>
  <si>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</si>
  <si>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</si>
  <si>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</si>
  <si>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</si>
  <si>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</si>
  <si>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</si>
  <si>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</si>
  <si>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</si>
  <si>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</si>
  <si>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</si>
  <si>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</si>
  <si>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</si>
  <si>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</si>
  <si>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</si>
  <si>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</si>
  <si>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</si>
  <si>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</si>
  <si>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</si>
  <si>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</si>
  <si>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</si>
  <si>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</si>
  <si>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</si>
  <si>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</si>
  <si>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</si>
  <si>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</si>
  <si>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</si>
  <si>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</si>
  <si>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</si>
  <si>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</si>
  <si>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</si>
  <si>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</si>
  <si>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</si>
  <si>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</si>
  <si>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</si>
  <si>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</si>
  <si>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</si>
  <si>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</si>
  <si>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</si>
  <si>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</si>
  <si>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</si>
  <si>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</si>
  <si>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</si>
  <si>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</si>
  <si>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</si>
  <si>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</si>
  <si>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</si>
  <si>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</si>
  <si>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</si>
  <si>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</si>
  <si>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</si>
  <si>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</si>
  <si>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</si>
  <si>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</si>
  <si>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</si>
  <si>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</si>
  <si>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</si>
  <si>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</si>
  <si>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</si>
  <si>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</si>
  <si>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</si>
  <si>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</si>
  <si>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</si>
  <si>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</si>
  <si>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</si>
  <si>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</si>
  <si>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</si>
  <si>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</si>
  <si>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</si>
  <si>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</si>
  <si>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</si>
  <si>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</si>
  <si>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</si>
  <si>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</si>
  <si>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</si>
  <si>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</si>
  <si>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</si>
  <si>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</si>
  <si>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</si>
  <si>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</si>
  <si>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</si>
  <si>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</si>
  <si>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</si>
  <si>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</si>
  <si>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</si>
  <si>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</si>
  <si>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</si>
  <si>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</si>
  <si>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</si>
  <si>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</si>
  <si>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</si>
  <si>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</si>
  <si>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</si>
  <si>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</si>
  <si>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</si>
  <si>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</si>
  <si>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</si>
  <si>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</si>
  <si>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</si>
  <si>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</si>
  <si>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</si>
  <si>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</si>
  <si>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</si>
  <si>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</si>
  <si>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</si>
  <si>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</si>
  <si>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</si>
  <si>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</si>
  <si>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</si>
  <si>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</si>
  <si>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</si>
  <si>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</si>
  <si>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</si>
  <si>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</si>
  <si>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</si>
  <si>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</si>
  <si>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</si>
  <si>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</si>
  <si>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</si>
  <si>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</si>
  <si>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</si>
  <si>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</si>
  <si>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</si>
  <si>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</si>
  <si>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</si>
  <si>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</si>
  <si>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</si>
  <si>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</si>
  <si>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</si>
  <si>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</si>
  <si>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</si>
  <si>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</si>
  <si>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</si>
  <si>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</si>
  <si>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</si>
  <si>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</si>
  <si>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</si>
  <si>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</si>
  <si>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</si>
  <si>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</si>
  <si>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</si>
  <si>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</si>
  <si>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</si>
  <si>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</si>
  <si>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</si>
  <si>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</si>
  <si>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</si>
  <si>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</si>
  <si>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</si>
  <si>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</si>
  <si>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</si>
  <si>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</si>
  <si>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</si>
  <si>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</si>
  <si>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</si>
  <si>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</si>
  <si>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</si>
  <si>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</si>
  <si>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</si>
  <si>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</si>
  <si>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</si>
  <si>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</si>
  <si>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</si>
  <si>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</si>
  <si>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</si>
  <si>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</si>
  <si>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</si>
  <si>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</si>
  <si>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</si>
  <si>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</si>
  <si>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</si>
  <si>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</si>
  <si>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</si>
  <si>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</si>
  <si>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</si>
  <si>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</si>
  <si>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</si>
  <si>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</si>
  <si>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</si>
  <si>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</si>
  <si>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</si>
  <si>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</si>
  <si>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</si>
  <si>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</si>
  <si>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</si>
  <si>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</si>
  <si>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</si>
  <si>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</si>
  <si>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</si>
  <si>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</si>
  <si>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</si>
  <si>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</si>
  <si>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</si>
  <si>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</si>
  <si>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</si>
  <si>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</si>
  <si>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</si>
  <si>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</si>
  <si>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</si>
  <si>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</si>
  <si>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</si>
  <si>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</si>
  <si>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</si>
  <si>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</si>
  <si>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</si>
  <si>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</si>
  <si>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</si>
  <si>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</si>
  <si>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</si>
  <si>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</si>
  <si>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</si>
  <si>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</si>
  <si>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</si>
  <si>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</si>
  <si>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</si>
  <si>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</si>
  <si>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</si>
  <si>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</si>
  <si>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</si>
  <si>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</si>
  <si>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</si>
  <si>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</si>
  <si>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</si>
  <si>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</si>
  <si>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</si>
  <si>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</si>
  <si>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</si>
  <si>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</si>
  <si>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</si>
  <si>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</si>
  <si>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</si>
  <si>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</si>
  <si>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</si>
  <si>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</si>
  <si>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</si>
  <si>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</si>
  <si>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</si>
  <si>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</si>
  <si>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</si>
  <si>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</si>
  <si>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</si>
  <si>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</si>
  <si>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</si>
  <si>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</si>
  <si>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</si>
  <si>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</si>
  <si>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</si>
  <si>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</si>
  <si>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</si>
  <si>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</si>
  <si>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</si>
  <si>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</si>
  <si>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</si>
  <si>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</si>
  <si>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</si>
  <si>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</si>
  <si>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</si>
  <si>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</si>
  <si>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</si>
  <si>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</si>
  <si>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</si>
  <si>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</si>
  <si>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</si>
  <si>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</si>
  <si>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</si>
  <si>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</si>
  <si>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</si>
  <si>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</si>
  <si>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</si>
  <si>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</si>
  <si>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</si>
  <si>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</si>
  <si>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</si>
  <si>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</si>
  <si>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</si>
  <si>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</si>
  <si>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</si>
  <si>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</si>
  <si>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</si>
  <si>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</si>
  <si>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</si>
  <si>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</si>
  <si>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</si>
  <si>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</si>
  <si>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</si>
  <si>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</si>
  <si>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</si>
  <si>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</si>
  <si>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</si>
  <si>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</si>
  <si>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</si>
  <si>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</si>
  <si>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</si>
  <si>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</si>
  <si>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</si>
  <si>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</si>
  <si>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</si>
  <si>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</si>
  <si>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</si>
  <si>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</si>
  <si>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</si>
  <si>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</si>
  <si>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</si>
  <si>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</si>
  <si>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</si>
  <si>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</si>
  <si>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</si>
  <si>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</si>
  <si>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</si>
  <si>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</si>
  <si>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</si>
  <si>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</si>
  <si>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</si>
  <si>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</si>
  <si>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</si>
  <si>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</si>
  <si>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</si>
  <si>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</si>
  <si>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</si>
  <si>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</si>
  <si>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</si>
  <si>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</si>
  <si>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</si>
  <si>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</si>
  <si>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</si>
  <si>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</si>
  <si>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</si>
  <si>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</si>
  <si>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</si>
  <si>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</si>
  <si>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</si>
  <si>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</si>
  <si>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</si>
  <si>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</si>
  <si>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</si>
  <si>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</si>
  <si>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</si>
  <si>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</si>
  <si>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</si>
  <si>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</si>
  <si>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</si>
  <si>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</si>
  <si>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</si>
  <si>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</si>
  <si>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</si>
  <si>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</si>
  <si>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</si>
  <si>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</si>
  <si>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</si>
  <si>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</si>
  <si>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</si>
  <si>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</si>
  <si>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</si>
  <si>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</si>
  <si>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</si>
  <si>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</si>
  <si>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</si>
  <si>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</si>
  <si>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</si>
  <si>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</si>
  <si>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</si>
  <si>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</si>
  <si>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</si>
  <si>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</si>
  <si>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</si>
  <si>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</si>
  <si>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</si>
  <si>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</si>
  <si>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</si>
  <si>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</si>
  <si>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</si>
  <si>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</si>
  <si>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</si>
  <si>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</si>
  <si>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</si>
  <si>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</si>
  <si>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</si>
  <si>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</si>
  <si>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</si>
  <si>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</si>
  <si>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</si>
  <si>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</si>
  <si>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</si>
  <si>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</si>
  <si>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</si>
  <si>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</si>
  <si>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</si>
  <si>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</si>
  <si>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</si>
  <si>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</si>
  <si>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</si>
  <si>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</si>
  <si>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</si>
  <si>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</si>
  <si>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</si>
  <si>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</si>
  <si>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</si>
  <si>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</si>
  <si>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</si>
  <si>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</si>
  <si>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</si>
  <si>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</si>
  <si>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</si>
  <si>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</si>
  <si>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</si>
  <si>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</si>
  <si>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</si>
  <si>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</si>
  <si>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</si>
  <si>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</si>
  <si>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</si>
  <si>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</si>
  <si>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</si>
  <si>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</si>
  <si>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</si>
  <si>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</si>
  <si>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</si>
  <si>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</si>
  <si>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</si>
  <si>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</si>
  <si>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</si>
  <si>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</si>
  <si>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</si>
  <si>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</si>
  <si>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</si>
  <si>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</si>
  <si>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</si>
  <si>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</si>
  <si>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</si>
  <si>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</si>
  <si>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</si>
  <si>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</si>
  <si>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</si>
  <si>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</si>
  <si>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</si>
  <si>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</si>
  <si>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</si>
  <si>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</si>
  <si>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</si>
  <si>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</si>
  <si>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</si>
  <si>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</si>
  <si>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</si>
  <si>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</si>
  <si>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</si>
  <si>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</si>
  <si>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</si>
  <si>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</si>
  <si>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</si>
  <si>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</si>
  <si>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</si>
  <si>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</si>
  <si>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</si>
  <si>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</si>
  <si>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</si>
  <si>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</si>
  <si>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</si>
  <si>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</si>
  <si>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</si>
  <si>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</si>
  <si>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</si>
  <si>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</si>
  <si>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</si>
  <si>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</si>
  <si>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</si>
  <si>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</si>
  <si>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</si>
  <si>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</si>
  <si>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</si>
  <si>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</si>
  <si>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</si>
  <si>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</si>
  <si>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</si>
  <si>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</si>
  <si>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</si>
  <si>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</si>
  <si>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</si>
  <si>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</si>
  <si>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</si>
  <si>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</si>
  <si>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</si>
  <si>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</si>
  <si>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</si>
  <si>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</si>
  <si>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</si>
  <si>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</si>
  <si>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</si>
  <si>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</si>
  <si>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</si>
  <si>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</si>
  <si>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</si>
  <si>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</si>
  <si>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</si>
  <si>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</si>
  <si>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</si>
  <si>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</si>
  <si>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</si>
  <si>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</si>
  <si>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</si>
  <si>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</si>
  <si>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</si>
  <si>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</si>
  <si>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</si>
  <si>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</si>
  <si>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</si>
  <si>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</si>
  <si>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</si>
  <si>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</si>
  <si>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</si>
  <si>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</si>
  <si>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</si>
  <si>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</si>
  <si>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</si>
  <si>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</si>
  <si>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</si>
  <si>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</si>
  <si>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</si>
  <si>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</si>
  <si>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</si>
  <si>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</si>
  <si>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</si>
  <si>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</si>
  <si>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</si>
  <si>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</si>
  <si>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</si>
  <si>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</si>
  <si>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</si>
  <si>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</si>
  <si>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</si>
  <si>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</si>
  <si>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</si>
  <si>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</si>
  <si>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</si>
  <si>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</si>
  <si>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</si>
  <si>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</si>
  <si>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</si>
  <si>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</si>
  <si>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</si>
  <si>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</si>
  <si>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</si>
  <si>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</si>
  <si>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</si>
  <si>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</si>
  <si>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</si>
  <si>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</si>
  <si>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</si>
  <si>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</si>
  <si>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</si>
  <si>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</si>
  <si>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</si>
  <si>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</si>
  <si>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</si>
  <si>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</si>
  <si>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</si>
  <si>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</si>
  <si>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</si>
  <si>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</si>
  <si>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</si>
  <si>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</si>
  <si>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</si>
  <si>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</si>
  <si>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</si>
  <si>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</si>
  <si>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</si>
  <si>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</si>
  <si>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</si>
  <si>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</si>
  <si>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</si>
  <si>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</si>
  <si>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</si>
  <si>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</si>
  <si>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</si>
  <si>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</si>
  <si>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</si>
  <si>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</si>
  <si>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</si>
  <si>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</si>
  <si>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</si>
  <si>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</si>
  <si>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</si>
  <si>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</si>
  <si>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</si>
  <si>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</si>
  <si>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</si>
  <si>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</si>
  <si>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</si>
  <si>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</si>
  <si>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</si>
  <si>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</si>
  <si>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</si>
  <si>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</si>
  <si>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</si>
  <si>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</si>
  <si>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</si>
  <si>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</si>
  <si>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</si>
  <si>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</si>
  <si>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</si>
  <si>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</si>
  <si>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</si>
  <si>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</si>
  <si>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</si>
  <si>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</si>
  <si>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</si>
  <si>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</si>
  <si>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</si>
  <si>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</si>
  <si>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</si>
  <si>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</si>
  <si>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</si>
  <si>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</si>
  <si>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</si>
  <si>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</si>
  <si>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</si>
  <si>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</si>
  <si>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</si>
  <si>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</si>
  <si>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</si>
  <si>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</si>
  <si>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</si>
  <si>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</si>
  <si>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</si>
  <si>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</si>
  <si>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</si>
  <si>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</si>
  <si>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</si>
  <si>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</si>
  <si>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</si>
  <si>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</si>
  <si>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</si>
  <si>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</si>
  <si>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</si>
  <si>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</si>
  <si>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</si>
  <si>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</si>
  <si>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</si>
  <si>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</si>
  <si>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</si>
  <si>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</si>
  <si>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</si>
  <si>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</si>
  <si>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</si>
  <si>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</si>
  <si>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</si>
  <si>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</si>
  <si>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</si>
  <si>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</si>
  <si>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</si>
  <si>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</si>
  <si>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</si>
  <si>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</si>
  <si>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</si>
  <si>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</si>
  <si>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</si>
  <si>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</si>
  <si>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</si>
  <si>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</si>
  <si>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</si>
  <si>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</si>
  <si>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</si>
  <si>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</si>
  <si>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</si>
  <si>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</si>
  <si>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</si>
  <si>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</si>
  <si>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</si>
  <si>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</si>
  <si>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</si>
  <si>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</si>
  <si>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</si>
  <si>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</si>
  <si>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</si>
  <si>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</si>
  <si>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</si>
  <si>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</si>
  <si>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</si>
  <si>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</si>
  <si>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</si>
  <si>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</si>
  <si>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</si>
  <si>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</si>
  <si>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</si>
  <si>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</si>
  <si>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</si>
  <si>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</si>
  <si>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</si>
  <si>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</si>
  <si>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</si>
  <si>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</si>
  <si>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</si>
  <si>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</si>
  <si>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</si>
  <si>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</si>
  <si>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</si>
  <si>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</si>
  <si>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</si>
  <si>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</si>
  <si>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</si>
  <si>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</si>
  <si>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</si>
  <si>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</si>
  <si>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</si>
  <si>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</si>
  <si>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</si>
  <si>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</si>
  <si>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</si>
  <si>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</si>
  <si>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</si>
  <si>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</si>
  <si>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</si>
  <si>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</si>
  <si>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</si>
  <si>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</si>
  <si>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</si>
  <si>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</si>
  <si>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</si>
  <si>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</si>
  <si>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</si>
  <si>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</si>
  <si>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</si>
  <si>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</si>
  <si>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</si>
  <si>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</si>
  <si>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</si>
  <si>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</si>
  <si>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</si>
  <si>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</si>
  <si>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</si>
  <si>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</si>
  <si>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</si>
  <si>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</si>
  <si>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</si>
  <si>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</si>
  <si>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</si>
  <si>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</si>
  <si>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</si>
  <si>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</si>
  <si>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</si>
  <si>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</si>
  <si>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</si>
  <si>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</si>
  <si>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</si>
  <si>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</si>
  <si>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</si>
  <si>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</si>
  <si>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</si>
  <si>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</si>
  <si>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</si>
  <si>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</si>
  <si>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</si>
  <si>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</si>
  <si>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</si>
  <si>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</si>
  <si>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</si>
  <si>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</si>
  <si>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</si>
  <si>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</si>
  <si>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</si>
  <si>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</si>
  <si>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</si>
  <si>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</si>
  <si>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</si>
  <si>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</si>
  <si>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</si>
  <si>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</si>
  <si>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</si>
  <si>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</si>
  <si>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</si>
  <si>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</si>
  <si>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</si>
  <si>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</si>
  <si>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</si>
  <si>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</si>
  <si>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</si>
  <si>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</si>
  <si>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</si>
  <si>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</si>
  <si>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</si>
  <si>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</si>
  <si>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</si>
  <si>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</si>
  <si>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</si>
  <si>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</si>
  <si>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</si>
  <si>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</si>
  <si>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</si>
  <si>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</si>
  <si>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</si>
  <si>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</si>
  <si>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</si>
  <si>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</si>
  <si>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</si>
  <si>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</si>
  <si>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</si>
  <si>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</si>
  <si>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</si>
  <si>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</si>
  <si>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</si>
  <si>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</si>
  <si>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</si>
  <si>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</si>
  <si>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</si>
  <si>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</si>
  <si>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</si>
  <si>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</si>
  <si>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</si>
  <si>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</si>
  <si>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</si>
  <si>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</si>
  <si>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</si>
  <si>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</si>
  <si>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</si>
  <si>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</si>
  <si>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</si>
  <si>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</si>
  <si>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</si>
  <si>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</si>
  <si>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</si>
  <si>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</si>
  <si>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</si>
  <si>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</si>
  <si>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</si>
  <si>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</si>
  <si>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</si>
  <si>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</si>
  <si>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</si>
  <si>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</si>
  <si>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</si>
  <si>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</si>
  <si>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</si>
  <si>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</si>
  <si>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</si>
  <si>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</si>
  <si>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</si>
  <si>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</si>
  <si>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</si>
  <si>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</si>
  <si>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</si>
  <si>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</si>
  <si>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</si>
  <si>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</si>
  <si>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</si>
  <si>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</si>
  <si>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</si>
  <si>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</si>
  <si>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</si>
  <si>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</si>
  <si>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</si>
  <si>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</si>
  <si>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</si>
  <si>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</si>
  <si>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</si>
  <si>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</si>
  <si>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</si>
  <si>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</si>
  <si>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</si>
  <si>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</si>
  <si>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</si>
  <si>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</si>
  <si>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</si>
  <si>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</si>
  <si>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</si>
  <si>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</si>
  <si>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</si>
  <si>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</si>
  <si>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</si>
  <si>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</si>
  <si>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</si>
  <si>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</si>
  <si>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</si>
  <si>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</si>
  <si>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</si>
  <si>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</si>
  <si>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</si>
  <si>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</si>
  <si>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</si>
  <si>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</si>
  <si>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</si>
  <si>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</si>
  <si>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</si>
  <si>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</si>
  <si>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</si>
  <si>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</si>
  <si>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</si>
  <si>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</si>
  <si>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</si>
  <si>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</si>
  <si>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</si>
  <si>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</si>
  <si>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</si>
  <si>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</si>
  <si>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</si>
  <si>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</si>
  <si>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</si>
  <si>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</si>
  <si>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</si>
  <si>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</si>
  <si>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</si>
  <si>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</si>
  <si>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</si>
  <si>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</si>
  <si>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</si>
  <si>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</si>
  <si>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</si>
  <si>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</si>
  <si>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</si>
  <si>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</si>
  <si>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</si>
  <si>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</si>
  <si>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</si>
  <si>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</si>
  <si>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</si>
  <si>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</si>
  <si>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</si>
  <si>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</si>
  <si>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</si>
  <si>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</si>
  <si>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</si>
  <si>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</si>
  <si>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</si>
  <si>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</si>
  <si>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</si>
  <si>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</si>
  <si>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</si>
  <si>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</si>
  <si>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</si>
  <si>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</si>
  <si>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</si>
  <si>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</si>
  <si>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</si>
  <si>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</si>
  <si>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</si>
  <si>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</si>
  <si>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</si>
  <si>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</si>
  <si>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</si>
  <si>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</si>
  <si>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</si>
  <si>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</si>
  <si>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</si>
  <si>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</si>
  <si>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</si>
  <si>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</si>
  <si>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</si>
  <si>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</si>
  <si>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</si>
  <si>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</si>
  <si>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</si>
  <si>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</si>
  <si>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</si>
  <si>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</si>
  <si>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</si>
  <si>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</si>
  <si>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</si>
  <si>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</si>
  <si>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</si>
  <si>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</si>
  <si>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</si>
  <si>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</si>
  <si>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</si>
  <si>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</si>
  <si>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</si>
  <si>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</si>
  <si>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</si>
  <si>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</si>
  <si>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</si>
  <si>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</si>
  <si>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</si>
  <si>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</si>
  <si>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</si>
  <si>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</si>
  <si>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</si>
  <si>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</si>
  <si>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</si>
  <si>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</si>
  <si>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</si>
  <si>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</si>
  <si>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</si>
  <si>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</si>
  <si>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</si>
  <si>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</si>
  <si>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</si>
  <si>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</si>
  <si>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</si>
  <si>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</si>
  <si>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</si>
  <si>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</si>
  <si>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</si>
  <si>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</si>
  <si>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</si>
  <si>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</si>
  <si>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</si>
  <si>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</si>
  <si>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</si>
  <si>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</si>
  <si>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</si>
  <si>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</si>
  <si>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</si>
  <si>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</si>
  <si>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</si>
  <si>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</si>
  <si>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</si>
  <si>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</si>
  <si>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</si>
  <si>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</si>
  <si>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</si>
  <si>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</si>
  <si>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</si>
  <si>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</si>
  <si>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</si>
  <si>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</si>
  <si>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</si>
  <si>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</si>
  <si>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</si>
  <si>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</si>
  <si>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</si>
  <si>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</si>
  <si>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</si>
  <si>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</si>
  <si>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</si>
  <si>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</si>
  <si>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</si>
  <si>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</si>
  <si>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</si>
  <si>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</si>
  <si>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</si>
  <si>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</si>
  <si>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</si>
  <si>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</si>
  <si>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</si>
  <si>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</si>
  <si>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</si>
  <si>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</si>
  <si>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</si>
  <si>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</si>
  <si>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</si>
  <si>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</si>
  <si>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</si>
  <si>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</si>
  <si>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</si>
  <si>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</si>
  <si>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</si>
  <si>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</si>
  <si>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</si>
  <si>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</si>
  <si>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</si>
  <si>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</si>
  <si>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</si>
  <si>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</si>
  <si>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</si>
  <si>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</si>
  <si>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</si>
  <si>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</si>
  <si>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</si>
  <si>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</si>
  <si>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</si>
  <si>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</si>
  <si>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</si>
  <si>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</si>
  <si>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</si>
  <si>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</si>
  <si>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</si>
  <si>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</si>
  <si>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</si>
  <si>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</si>
  <si>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</si>
  <si>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</si>
  <si>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</si>
  <si>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</si>
  <si>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</si>
  <si>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</si>
  <si>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</si>
  <si>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</si>
  <si>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</si>
  <si>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</si>
  <si>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</si>
  <si>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</si>
  <si>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</si>
  <si>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</si>
  <si>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</si>
  <si>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</si>
  <si>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</si>
  <si>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</si>
  <si>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</si>
  <si>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</si>
  <si>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</si>
  <si>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</si>
  <si>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</si>
  <si>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</si>
  <si>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</si>
  <si>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</si>
  <si>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</si>
  <si>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</si>
  <si>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</si>
  <si>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</si>
  <si>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</si>
  <si>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</si>
  <si>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</si>
  <si>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</si>
  <si>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</si>
  <si>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</si>
  <si>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</si>
  <si>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</si>
  <si>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</si>
  <si>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</si>
  <si>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</si>
  <si>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</si>
  <si>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</si>
  <si>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</si>
  <si>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</si>
  <si>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</si>
  <si>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</si>
  <si>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</si>
  <si>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</si>
  <si>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</si>
  <si>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</si>
  <si>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</si>
  <si>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</si>
  <si>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</si>
  <si>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</si>
  <si>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</si>
  <si>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</si>
  <si>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</si>
  <si>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</si>
  <si>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</si>
  <si>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</si>
  <si>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</si>
  <si>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</si>
  <si>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</si>
  <si>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</si>
  <si>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</si>
  <si>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</si>
  <si>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</si>
  <si>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</si>
  <si>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</si>
  <si>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</si>
  <si>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</si>
  <si>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</si>
  <si>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</si>
  <si>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</si>
  <si>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</si>
  <si>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</si>
  <si>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</si>
  <si>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</si>
  <si>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</si>
  <si>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</si>
  <si>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</si>
  <si>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</si>
  <si>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</si>
  <si>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</si>
  <si>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</si>
  <si>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</si>
  <si>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</si>
  <si>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</si>
  <si>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</si>
  <si>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</si>
  <si>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</si>
  <si>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</si>
  <si>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</si>
  <si>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</si>
  <si>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</si>
  <si>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</si>
  <si>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</si>
  <si>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</si>
  <si>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</si>
  <si>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</si>
  <si>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</si>
  <si>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</si>
  <si>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</si>
  <si>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</si>
  <si>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</si>
  <si>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</si>
  <si>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</si>
  <si>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</si>
  <si>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</si>
  <si>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</si>
  <si>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</si>
  <si>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</si>
  <si>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</si>
  <si>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</si>
  <si>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</si>
  <si>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</si>
  <si>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</si>
  <si>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</si>
  <si>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</si>
  <si>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</si>
  <si>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</si>
  <si>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</si>
  <si>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</si>
  <si>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</si>
  <si>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</si>
  <si>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</si>
  <si>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</si>
  <si>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</si>
  <si>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</si>
  <si>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</si>
  <si>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</si>
  <si>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</si>
  <si>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</si>
  <si>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</si>
  <si>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</si>
  <si>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</si>
  <si>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</si>
  <si>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</si>
  <si>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</si>
  <si>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</si>
  <si>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</si>
  <si>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</si>
  <si>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</si>
  <si>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</si>
  <si>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</si>
  <si>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</si>
  <si>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</si>
  <si>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</si>
  <si>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</si>
  <si>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</si>
  <si>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</si>
  <si>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</si>
  <si>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</si>
  <si>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</si>
  <si>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</si>
  <si>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</si>
  <si>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</si>
  <si>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</si>
  <si>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</si>
  <si>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</si>
  <si>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</si>
  <si>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</si>
  <si>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</si>
  <si>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</si>
  <si>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</si>
  <si>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</si>
  <si>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</si>
  <si>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</si>
  <si>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</si>
  <si>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</si>
  <si>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</si>
  <si>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</si>
  <si>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</si>
  <si>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</si>
  <si>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</si>
  <si>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</si>
  <si>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</si>
  <si>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</si>
  <si>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</si>
  <si>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</si>
  <si>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</si>
  <si>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</si>
  <si>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</si>
  <si>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</si>
  <si>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</si>
  <si>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</si>
  <si>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</si>
  <si>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</si>
  <si>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</si>
  <si>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</si>
  <si>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</si>
  <si>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</si>
  <si>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</si>
  <si>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</si>
  <si>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</si>
  <si>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</si>
  <si>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</si>
  <si>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</si>
  <si>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</si>
  <si>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</si>
  <si>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</si>
  <si>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</si>
  <si>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</si>
  <si>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</si>
  <si>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</si>
  <si>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</si>
  <si>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</si>
  <si>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</si>
  <si>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</si>
  <si>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</si>
  <si>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</si>
  <si>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</si>
  <si>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</si>
  <si>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</si>
  <si>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</si>
  <si>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</si>
  <si>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</si>
  <si>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</si>
  <si>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</si>
  <si>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</si>
  <si>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</si>
  <si>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</si>
  <si>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</si>
  <si>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</si>
  <si>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</si>
  <si>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</si>
  <si>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</si>
  <si>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</si>
  <si>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</si>
  <si>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</si>
  <si>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</si>
  <si>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</si>
  <si>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</si>
  <si>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</si>
  <si>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</si>
  <si>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</si>
  <si>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</si>
  <si>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</si>
  <si>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</si>
  <si>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</si>
  <si>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</si>
  <si>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</si>
  <si>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</si>
  <si>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</si>
  <si>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</si>
  <si>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</si>
  <si>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</si>
  <si>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</si>
  <si>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</si>
  <si>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</si>
  <si>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</si>
  <si>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</si>
  <si>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</si>
  <si>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</si>
  <si>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</si>
  <si>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</si>
  <si>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</si>
  <si>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</si>
  <si>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</si>
  <si>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</si>
  <si>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</si>
  <si>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</si>
  <si>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</si>
  <si>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</si>
  <si>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</si>
  <si>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</si>
  <si>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</si>
  <si>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</si>
  <si>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</si>
  <si>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</si>
  <si>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</si>
  <si>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</si>
  <si>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</si>
  <si>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</si>
  <si>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</si>
  <si>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</si>
  <si>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</si>
  <si>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</si>
  <si>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</si>
  <si>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</si>
  <si>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</si>
  <si>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</si>
  <si>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</si>
  <si>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</si>
  <si>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</si>
  <si>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</si>
  <si>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</si>
  <si>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</si>
  <si>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</si>
  <si>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</si>
  <si>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</si>
  <si>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</si>
  <si>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</si>
  <si>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</si>
  <si>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</si>
  <si>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</si>
  <si>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</si>
  <si>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</si>
  <si>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</si>
  <si>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</si>
  <si>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</si>
  <si>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</si>
  <si>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</si>
  <si>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</si>
  <si>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</si>
  <si>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</si>
  <si>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</si>
  <si>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</si>
  <si>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</si>
  <si>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</si>
  <si>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</si>
  <si>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</si>
  <si>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</si>
  <si>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</si>
  <si>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</si>
  <si>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</si>
  <si>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</si>
  <si>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</si>
  <si>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</si>
  <si>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</si>
  <si>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</si>
  <si>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</si>
  <si>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</si>
  <si>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</si>
  <si>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</si>
  <si>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</si>
  <si>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</si>
  <si>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</si>
  <si>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</si>
  <si>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</si>
  <si>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</si>
  <si>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</si>
  <si>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</si>
  <si>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</si>
  <si>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</si>
  <si>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</si>
  <si>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</si>
  <si>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</si>
  <si>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</si>
  <si>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</si>
  <si>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</si>
  <si>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</si>
  <si>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</si>
  <si>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</si>
  <si>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</si>
  <si>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</si>
  <si>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</si>
  <si>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</si>
  <si>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</si>
  <si>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</si>
  <si>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</si>
  <si>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</si>
  <si>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</si>
  <si>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</si>
  <si>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</si>
  <si>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</si>
  <si>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</si>
  <si>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</si>
  <si>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</si>
  <si>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</si>
  <si>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</si>
  <si>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</si>
  <si>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</si>
  <si>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</si>
  <si>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</si>
  <si>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</si>
  <si>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</si>
  <si>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</si>
  <si>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</si>
  <si>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</si>
  <si>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</si>
  <si>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</si>
  <si>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</si>
  <si>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</si>
  <si>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</si>
  <si>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</si>
  <si>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</si>
  <si>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</si>
  <si>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</si>
  <si>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</si>
  <si>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</si>
  <si>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</si>
  <si>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</si>
  <si>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</si>
  <si>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</si>
  <si>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</si>
  <si>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</si>
  <si>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</si>
  <si>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</si>
  <si>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</si>
  <si>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</si>
  <si>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</si>
  <si>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</si>
  <si>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</si>
  <si>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</si>
  <si>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</si>
  <si>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</si>
  <si>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</si>
  <si>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</si>
  <si>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</si>
  <si>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</si>
  <si>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</si>
  <si>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</si>
  <si>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</si>
  <si>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</si>
  <si>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</si>
  <si>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</si>
  <si>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</si>
  <si>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</si>
  <si>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</si>
  <si>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</si>
  <si>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</si>
  <si>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</si>
  <si>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</si>
  <si>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</si>
  <si>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</si>
  <si>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</si>
  <si>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</si>
  <si>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</si>
  <si>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</si>
  <si>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</si>
  <si>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</si>
  <si>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</si>
  <si>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</si>
  <si>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</si>
  <si>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</si>
  <si>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</si>
  <si>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</si>
  <si>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</si>
  <si>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</si>
  <si>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</si>
  <si>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</si>
  <si>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</si>
  <si>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</si>
  <si>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</si>
  <si>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</si>
  <si>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</si>
  <si>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</si>
  <si>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</si>
  <si>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</si>
  <si>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</si>
  <si>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</si>
  <si>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</si>
  <si>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</si>
  <si>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</si>
  <si>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</si>
  <si>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</si>
  <si>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</si>
  <si>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</si>
  <si>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</si>
  <si>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</si>
  <si>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</si>
  <si>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</si>
  <si>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</si>
  <si>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</si>
  <si>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</si>
  <si>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</si>
  <si>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</si>
  <si>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</si>
  <si>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</si>
  <si>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</si>
  <si>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</si>
  <si>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</si>
  <si>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</si>
  <si>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</si>
  <si>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</si>
  <si>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</si>
  <si>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</si>
  <si>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</si>
  <si>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</si>
  <si>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</si>
  <si>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</si>
  <si>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</si>
  <si>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</si>
  <si>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</si>
  <si>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</si>
  <si>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</si>
  <si>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</si>
  <si>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</si>
  <si>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</si>
  <si>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</si>
  <si>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</si>
  <si>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</si>
  <si>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</si>
  <si>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</si>
  <si>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</si>
  <si>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</si>
  <si>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</si>
  <si>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</si>
  <si>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</si>
  <si>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</si>
  <si>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</si>
  <si>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</si>
  <si>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</si>
  <si>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</si>
  <si>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</si>
  <si>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</si>
  <si>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</si>
  <si>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</si>
  <si>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</si>
  <si>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</si>
  <si>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</si>
  <si>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</si>
  <si>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</si>
  <si>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</si>
  <si>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</si>
  <si>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</si>
  <si>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</si>
  <si>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</si>
  <si>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</si>
  <si>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</si>
  <si>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</si>
  <si>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</si>
  <si>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</si>
  <si>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</si>
  <si>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</si>
  <si>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</si>
  <si>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</si>
  <si>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</si>
  <si>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</si>
  <si>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</si>
  <si>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</si>
  <si>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</si>
  <si>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</si>
  <si>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</si>
  <si>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</si>
  <si>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</si>
  <si>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</si>
  <si>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</si>
  <si>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</si>
  <si>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</si>
  <si>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</si>
  <si>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</si>
  <si>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</si>
  <si>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</si>
  <si>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</si>
  <si>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</si>
  <si>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</si>
  <si>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</si>
  <si>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</si>
  <si>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</si>
  <si>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</si>
  <si>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</si>
  <si>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</si>
  <si>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</si>
  <si>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</si>
  <si>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</si>
  <si>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</si>
  <si>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</si>
  <si>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</si>
  <si>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</si>
  <si>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</si>
  <si>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</si>
  <si>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</si>
  <si>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</si>
  <si>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</si>
  <si>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</si>
  <si>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</si>
  <si>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</si>
  <si>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</si>
  <si>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</si>
  <si>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</si>
  <si>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</si>
  <si>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</si>
  <si>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</si>
  <si>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</si>
  <si>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</si>
  <si>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</si>
  <si>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</si>
  <si>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</si>
  <si>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</si>
  <si>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</si>
  <si>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</si>
  <si>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</si>
  <si>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</si>
  <si>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</si>
  <si>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</si>
  <si>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</si>
  <si>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</si>
  <si>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</si>
  <si>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</si>
  <si>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</si>
  <si>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</si>
  <si>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</si>
  <si>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</si>
  <si>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</si>
  <si>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</si>
  <si>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</si>
  <si>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</si>
  <si>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</si>
  <si>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</si>
  <si>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</si>
  <si>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</si>
  <si>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</si>
  <si>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</si>
  <si>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</si>
  <si>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</si>
  <si>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</si>
  <si>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</si>
  <si>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</si>
  <si>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</si>
  <si>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</si>
  <si>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</si>
  <si>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</si>
  <si>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</si>
  <si>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</si>
  <si>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</si>
  <si>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</si>
  <si>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</si>
  <si>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</si>
  <si>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</si>
  <si>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</si>
  <si>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</si>
  <si>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</si>
  <si>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</si>
  <si>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</si>
  <si>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</si>
  <si>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</si>
  <si>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</si>
  <si>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</si>
  <si>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</si>
  <si>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</si>
  <si>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</si>
  <si>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</si>
  <si>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</si>
  <si>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</si>
  <si>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</si>
  <si>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</si>
  <si>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</si>
  <si>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</si>
  <si>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</si>
  <si>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</si>
  <si>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</si>
  <si>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</si>
  <si>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</si>
  <si>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</si>
  <si>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</si>
  <si>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</si>
  <si>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</si>
  <si>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</si>
  <si>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</si>
  <si>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</si>
  <si>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</si>
  <si>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</si>
  <si>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</si>
  <si>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</si>
  <si>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</si>
  <si>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</si>
  <si>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</si>
  <si>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</si>
  <si>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</si>
  <si>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</si>
  <si>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</si>
  <si>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</si>
  <si>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</si>
  <si>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</si>
  <si>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</si>
  <si>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</si>
  <si>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</si>
  <si>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</si>
  <si>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</si>
  <si>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</si>
  <si>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</si>
  <si>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</si>
  <si>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</si>
  <si>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</si>
  <si>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</si>
  <si>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</si>
  <si>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</si>
  <si>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</si>
  <si>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</si>
  <si>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</si>
  <si>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</si>
  <si>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</si>
  <si>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</si>
  <si>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</si>
  <si>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</si>
  <si>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</si>
  <si>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</si>
  <si>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</si>
  <si>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</si>
  <si>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</si>
  <si>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</si>
  <si>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</si>
  <si>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</si>
  <si>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</si>
  <si>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</si>
  <si>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</si>
  <si>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</si>
  <si>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</si>
  <si>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</si>
  <si>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</si>
  <si>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</si>
  <si>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</si>
  <si>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</si>
  <si>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</si>
  <si>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</si>
  <si>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</si>
  <si>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</si>
  <si>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</si>
  <si>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</si>
  <si>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</si>
  <si>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</si>
  <si>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</si>
  <si>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</si>
  <si>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</si>
  <si>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</si>
  <si>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</si>
  <si>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</si>
  <si>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</si>
  <si>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</si>
  <si>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</si>
  <si>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</si>
  <si>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</si>
  <si>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</si>
  <si>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</si>
  <si>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</si>
  <si>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</si>
  <si>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</si>
  <si>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</si>
  <si>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</si>
  <si>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</si>
  <si>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</si>
  <si>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</si>
  <si>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</si>
  <si>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</si>
  <si>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</si>
  <si>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</si>
  <si>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</si>
  <si>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</si>
  <si>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</si>
  <si>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</si>
  <si>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</si>
  <si>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</si>
  <si>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</si>
  <si>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</si>
  <si>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</si>
  <si>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</si>
  <si>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</si>
  <si>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</si>
  <si>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</si>
  <si>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</si>
  <si>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</si>
  <si>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</si>
  <si>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</si>
  <si>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</si>
  <si>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</si>
  <si>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</si>
  <si>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</si>
  <si>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</si>
  <si>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</si>
  <si>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</si>
  <si>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</si>
  <si>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</si>
  <si>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</si>
  <si>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</si>
  <si>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</si>
  <si>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</si>
  <si>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</si>
  <si>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</si>
  <si>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</si>
  <si>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</si>
  <si>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</si>
  <si>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</si>
  <si>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</si>
  <si>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</si>
  <si>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</si>
  <si>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</si>
  <si>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</si>
  <si>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</si>
  <si>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</si>
  <si>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</si>
  <si>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</si>
  <si>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</si>
  <si>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</si>
  <si>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</si>
  <si>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</si>
  <si>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</si>
  <si>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</si>
  <si>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</si>
  <si>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</si>
  <si>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</si>
  <si>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</si>
  <si>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</si>
  <si>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</si>
  <si>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</si>
  <si>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</si>
  <si>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</si>
  <si>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</si>
  <si>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</si>
  <si>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</si>
  <si>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</si>
  <si>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</si>
  <si>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</si>
  <si>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</si>
  <si>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</si>
  <si>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</si>
  <si>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</si>
  <si>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</si>
  <si>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</si>
  <si>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</si>
  <si>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</si>
  <si>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</si>
  <si>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</si>
  <si>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</si>
  <si>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</si>
  <si>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</si>
  <si>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</si>
  <si>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</si>
  <si>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</si>
  <si>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</si>
  <si>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</si>
  <si>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</si>
  <si>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</si>
  <si>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</si>
  <si>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</si>
  <si>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</si>
  <si>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</si>
  <si>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</si>
  <si>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</si>
  <si>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</si>
  <si>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</si>
  <si>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</si>
  <si>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</si>
  <si>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</si>
  <si>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</si>
  <si>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</si>
  <si>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</si>
  <si>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</si>
  <si>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</si>
  <si>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</si>
  <si>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</si>
  <si>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</si>
  <si>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</si>
  <si>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</si>
  <si>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</si>
  <si>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</si>
  <si>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</si>
  <si>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</si>
  <si>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</si>
  <si>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</si>
  <si>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</si>
  <si>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</si>
  <si>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</si>
  <si>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</si>
  <si>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</si>
  <si>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</si>
  <si>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</si>
  <si>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</si>
  <si>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</si>
  <si>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</si>
  <si>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</si>
  <si>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</si>
  <si>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</si>
  <si>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</si>
  <si>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</si>
  <si>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</si>
  <si>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</si>
  <si>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</si>
  <si>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</si>
  <si>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</si>
  <si>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</si>
  <si>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</si>
  <si>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</si>
  <si>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</si>
  <si>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</si>
  <si>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</si>
  <si>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</si>
  <si>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</si>
  <si>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</si>
  <si>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</si>
  <si>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</si>
  <si>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</si>
  <si>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</si>
  <si>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</si>
  <si>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</si>
  <si>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</si>
  <si>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</si>
  <si>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</si>
  <si>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</si>
  <si>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</si>
  <si>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</si>
  <si>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</si>
  <si>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</si>
  <si>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</si>
  <si>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</si>
  <si>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</si>
  <si>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</si>
  <si>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</si>
  <si>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</si>
  <si>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</si>
  <si>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</si>
  <si>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</si>
  <si>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</si>
  <si>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</si>
  <si>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</si>
  <si>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</si>
  <si>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</si>
  <si>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</si>
  <si>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</si>
  <si>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</si>
  <si>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</si>
  <si>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</si>
  <si>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</si>
  <si>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</si>
  <si>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</si>
  <si>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</si>
  <si>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</si>
  <si>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</si>
  <si>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</si>
  <si>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</si>
  <si>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</si>
  <si>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</si>
  <si>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</si>
  <si>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</si>
  <si>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</si>
  <si>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</si>
  <si>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</si>
  <si>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</si>
  <si>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</si>
  <si>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</si>
  <si>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</si>
  <si>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</si>
  <si>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</si>
  <si>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</si>
  <si>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</si>
  <si>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</si>
  <si>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</si>
  <si>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</si>
  <si>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</si>
  <si>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</si>
  <si>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</si>
  <si>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</si>
  <si>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</si>
  <si>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</si>
  <si>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</si>
  <si>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</si>
  <si>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</si>
  <si>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</si>
  <si>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</si>
  <si>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</si>
  <si>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</si>
  <si>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</si>
  <si>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</si>
  <si>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</si>
  <si>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</si>
  <si>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</si>
  <si>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</si>
  <si>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</si>
  <si>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</si>
  <si>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</si>
  <si>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</si>
  <si>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</si>
  <si>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</si>
  <si>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</si>
  <si>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</si>
  <si>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</si>
  <si>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</si>
  <si>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</si>
  <si>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</si>
  <si>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</si>
  <si>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</si>
  <si>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</si>
  <si>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</si>
  <si>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</si>
  <si>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</si>
  <si>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</si>
  <si>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</si>
  <si>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</si>
  <si>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</si>
  <si>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</si>
  <si>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</si>
  <si>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</si>
  <si>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</si>
  <si>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</si>
  <si>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</si>
  <si>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</si>
  <si>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</si>
  <si>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</si>
  <si>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</si>
  <si>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</si>
  <si>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</si>
  <si>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</si>
  <si>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</si>
  <si>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</si>
  <si>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</si>
  <si>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</si>
  <si>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</si>
  <si>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</si>
  <si>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</si>
  <si>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</si>
  <si>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</si>
  <si>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</si>
  <si>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</si>
  <si>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</si>
  <si>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</si>
  <si>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</si>
  <si>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</si>
  <si>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</si>
  <si>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</si>
  <si>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</si>
  <si>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</si>
  <si>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</si>
  <si>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</si>
  <si>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</si>
  <si>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</si>
  <si>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</si>
  <si>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</si>
  <si>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</si>
  <si>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</si>
  <si>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</si>
  <si>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</si>
  <si>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</si>
  <si>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</si>
  <si>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</si>
  <si>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</si>
  <si>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</si>
  <si>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</si>
  <si>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</si>
  <si>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</si>
  <si>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</si>
  <si>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</si>
  <si>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</si>
  <si>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</si>
  <si>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</si>
  <si>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</si>
  <si>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</si>
  <si>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</si>
  <si>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</si>
  <si>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</si>
  <si>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</si>
  <si>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</si>
  <si>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</si>
  <si>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</si>
  <si>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</si>
  <si>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</si>
  <si>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</si>
  <si>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</si>
  <si>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</si>
  <si>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</si>
  <si>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</si>
  <si>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</si>
  <si>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</si>
  <si>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</si>
  <si>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</si>
  <si>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</si>
  <si>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</si>
  <si>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</si>
  <si>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</si>
  <si>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</si>
  <si>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</si>
  <si>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</si>
  <si>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</si>
  <si>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</si>
  <si>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</si>
  <si>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</si>
  <si>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</si>
  <si>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</si>
  <si>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</si>
  <si>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</si>
  <si>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</si>
  <si>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</si>
  <si>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</si>
  <si>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</si>
  <si>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</si>
  <si>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</si>
  <si>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</si>
  <si>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</si>
  <si>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</si>
  <si>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</si>
  <si>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</si>
  <si>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</si>
  <si>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</si>
  <si>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</si>
  <si>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</si>
  <si>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</si>
  <si>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</si>
  <si>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</si>
  <si>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</si>
  <si>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</si>
  <si>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</si>
  <si>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</si>
  <si>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</si>
  <si>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</si>
  <si>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</si>
  <si>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</si>
  <si>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</si>
  <si>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</si>
  <si>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</si>
  <si>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</si>
  <si>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</si>
  <si>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</si>
  <si>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</si>
  <si>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</si>
  <si>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</si>
  <si>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</si>
  <si>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</si>
  <si>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</si>
  <si>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</si>
  <si>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</si>
  <si>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</si>
  <si>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</si>
  <si>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</si>
  <si>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</si>
  <si>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</si>
  <si>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</si>
  <si>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</si>
  <si>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</si>
  <si>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</si>
  <si>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</si>
  <si>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</si>
  <si>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</si>
  <si>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</si>
  <si>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</si>
  <si>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</si>
  <si>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</si>
  <si>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</si>
  <si>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</si>
  <si>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</si>
  <si>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</si>
  <si>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</si>
  <si>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</si>
  <si>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</si>
  <si>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</si>
  <si>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</si>
  <si>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</si>
  <si>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</si>
  <si>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</si>
  <si>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</si>
  <si>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</si>
  <si>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</si>
  <si>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</si>
  <si>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</si>
  <si>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</si>
  <si>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</si>
  <si>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</si>
  <si>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</si>
  <si>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</si>
  <si>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</si>
  <si>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</si>
  <si>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</si>
  <si>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</si>
  <si>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</si>
  <si>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</si>
  <si>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</si>
  <si>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</si>
  <si>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</si>
  <si>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</si>
  <si>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</si>
  <si>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</si>
  <si>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</si>
  <si>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</si>
  <si>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</si>
  <si>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</si>
  <si>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</si>
  <si>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</si>
  <si>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</si>
  <si>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</si>
  <si>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</si>
  <si>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</si>
  <si>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</si>
  <si>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</si>
  <si>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</si>
  <si>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</si>
  <si>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</si>
  <si>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</si>
  <si>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</si>
  <si>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</si>
  <si>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</si>
  <si>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</si>
  <si>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</si>
  <si>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</si>
  <si>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</si>
  <si>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</si>
  <si>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</si>
  <si>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</si>
  <si>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</si>
  <si>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</si>
  <si>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</si>
  <si>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</si>
  <si>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</si>
  <si>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</si>
  <si>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</si>
  <si>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</si>
  <si>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</si>
  <si>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</si>
  <si>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</si>
  <si>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</si>
  <si>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</si>
  <si>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</si>
  <si>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</si>
  <si>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</si>
  <si>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</si>
  <si>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</si>
  <si>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</si>
  <si>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</si>
  <si>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</si>
  <si>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</si>
  <si>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</si>
  <si>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</si>
  <si>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</si>
  <si>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</si>
  <si>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</si>
  <si>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</si>
  <si>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</si>
  <si>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</si>
  <si>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</si>
  <si>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</si>
  <si>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</si>
  <si>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</si>
  <si>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</si>
  <si>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</si>
  <si>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</si>
  <si>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</si>
  <si>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</si>
  <si>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</si>
  <si>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</si>
  <si>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</si>
  <si>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</si>
  <si>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</si>
  <si>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</si>
  <si>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</si>
  <si>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</si>
  <si>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</si>
  <si>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</si>
  <si>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</si>
  <si>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</si>
  <si>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</si>
  <si>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</si>
  <si>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</si>
  <si>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</si>
  <si>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</si>
  <si>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</si>
  <si>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</si>
  <si>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</si>
  <si>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</si>
  <si>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</si>
  <si>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</si>
  <si>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</si>
  <si>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</si>
  <si>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</si>
  <si>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</si>
  <si>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</si>
  <si>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</si>
  <si>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</si>
  <si>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</si>
  <si>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</si>
  <si>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</si>
  <si>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</si>
  <si>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</si>
  <si>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</si>
  <si>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</si>
  <si>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</si>
  <si>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</si>
  <si>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</si>
  <si>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</si>
  <si>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</si>
  <si>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</si>
  <si>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</si>
  <si>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</si>
  <si>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</si>
  <si>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</si>
  <si>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</si>
  <si>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</si>
  <si>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</si>
  <si>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</si>
  <si>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</si>
  <si>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</si>
  <si>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</si>
  <si>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</si>
  <si>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</si>
  <si>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</si>
  <si>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</si>
  <si>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</si>
  <si>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</si>
  <si>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</si>
  <si>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</si>
  <si>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</si>
  <si>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</si>
  <si>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</si>
  <si>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</si>
  <si>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</si>
  <si>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</si>
  <si>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</si>
  <si>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</si>
  <si>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</si>
  <si>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</si>
  <si>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</si>
  <si>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</si>
  <si>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</si>
  <si>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</si>
  <si>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</si>
  <si>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</si>
  <si>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</si>
  <si>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</si>
  <si>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</si>
  <si>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</si>
  <si>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</si>
  <si>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</si>
  <si>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</si>
  <si>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</si>
  <si>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</si>
  <si>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</si>
  <si>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</si>
  <si>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</si>
  <si>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</si>
  <si>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</si>
  <si>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</si>
  <si>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</si>
  <si>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</si>
  <si>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</si>
  <si>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</si>
  <si>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</si>
  <si>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</si>
  <si>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</si>
  <si>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</si>
  <si>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</si>
  <si>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</si>
  <si>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</si>
  <si>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</si>
  <si>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</si>
  <si>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</si>
  <si>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</si>
  <si>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</si>
  <si>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</si>
  <si>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</si>
  <si>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</si>
  <si>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</si>
  <si>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</si>
  <si>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</si>
  <si>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</si>
  <si>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</si>
  <si>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</si>
  <si>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</si>
  <si>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</si>
  <si>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</si>
  <si>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</si>
  <si>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</si>
  <si>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</si>
  <si>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</si>
  <si>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</si>
  <si>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</si>
  <si>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</si>
  <si>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</si>
  <si>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</si>
  <si>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</si>
  <si>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</si>
  <si>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</si>
  <si>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</si>
  <si>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</si>
  <si>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</si>
  <si>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</si>
  <si>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</si>
  <si>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</si>
  <si>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</si>
  <si>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</si>
  <si>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</si>
  <si>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</si>
  <si>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</si>
  <si>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</si>
  <si>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</si>
  <si>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</si>
  <si>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</si>
  <si>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</si>
  <si>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</si>
  <si>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</si>
  <si>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</si>
  <si>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</si>
  <si>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</si>
  <si>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</si>
  <si>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</si>
  <si>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</si>
  <si>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</si>
  <si>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</si>
  <si>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</si>
  <si>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</si>
  <si>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</si>
  <si>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</si>
  <si>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</si>
  <si>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</si>
  <si>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</si>
  <si>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</si>
  <si>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</si>
  <si>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</si>
  <si>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</si>
  <si>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</si>
  <si>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</si>
  <si>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</si>
  <si>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</si>
  <si>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</si>
  <si>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</si>
  <si>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</si>
  <si>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</si>
  <si>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</si>
  <si>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</si>
  <si>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</si>
  <si>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</si>
  <si>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</si>
  <si>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</si>
  <si>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</si>
  <si>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</si>
  <si>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</si>
  <si>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</si>
  <si>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</si>
  <si>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</si>
  <si>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</si>
  <si>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</si>
  <si>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</si>
  <si>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</si>
  <si>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</si>
  <si>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</si>
  <si>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</si>
  <si>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</si>
  <si>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</si>
  <si>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</si>
  <si>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</si>
  <si>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</si>
  <si>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</si>
  <si>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</si>
  <si>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</si>
  <si>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</si>
  <si>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</si>
  <si>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</si>
  <si>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</si>
  <si>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</si>
  <si>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</si>
  <si>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</si>
  <si>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</si>
  <si>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</si>
  <si>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</si>
  <si>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</si>
  <si>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</si>
  <si>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</si>
  <si>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</si>
  <si>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</si>
  <si>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</si>
  <si>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</si>
  <si>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</si>
  <si>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</si>
  <si>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</si>
  <si>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</si>
  <si>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</si>
  <si>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</si>
  <si>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</si>
  <si>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</si>
  <si>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</si>
  <si>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</si>
  <si>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</si>
  <si>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</si>
  <si>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</si>
  <si>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</si>
  <si>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</si>
  <si>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</si>
  <si>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</si>
  <si>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</si>
  <si>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</si>
  <si>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</si>
  <si>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</si>
  <si>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</si>
  <si>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</si>
  <si>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</si>
  <si>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</si>
  <si>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</si>
  <si>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</si>
  <si>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</si>
  <si>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</si>
  <si>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</si>
  <si>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</si>
  <si>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</si>
  <si>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</si>
  <si>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</si>
  <si>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</si>
  <si>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</si>
  <si>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</si>
  <si>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</si>
  <si>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</si>
  <si>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</si>
  <si>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</si>
  <si>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</si>
  <si>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</si>
  <si>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</si>
  <si>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</si>
  <si>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</si>
  <si>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</si>
  <si>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</si>
  <si>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</si>
  <si>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</si>
  <si>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</si>
  <si>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</si>
  <si>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</si>
  <si>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</si>
  <si>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</si>
  <si>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</si>
  <si>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</si>
  <si>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</si>
  <si>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</si>
  <si>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</si>
  <si>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</si>
  <si>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</si>
  <si>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</si>
  <si>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</si>
  <si>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</si>
  <si>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</si>
  <si>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</si>
  <si>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</si>
  <si>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</si>
  <si>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</si>
  <si>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</si>
  <si>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</si>
  <si>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</si>
  <si>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</si>
  <si>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</si>
  <si>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</si>
  <si>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</si>
  <si>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</si>
  <si>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</si>
  <si>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</si>
  <si>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</si>
  <si>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</si>
  <si>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</si>
  <si>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</si>
  <si>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</si>
  <si>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</si>
  <si>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</si>
  <si>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</si>
  <si>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</si>
  <si>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</si>
  <si>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</si>
  <si>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</si>
  <si>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</si>
  <si>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</si>
  <si>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</si>
  <si>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</si>
  <si>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</si>
  <si>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</si>
  <si>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</si>
  <si>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</si>
  <si>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</si>
  <si>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</si>
  <si>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</si>
  <si>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</si>
  <si>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</si>
  <si>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</si>
  <si>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</si>
  <si>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</si>
  <si>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</si>
  <si>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</si>
  <si>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</si>
  <si>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</si>
  <si>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</si>
  <si>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</si>
  <si>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</si>
  <si>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</si>
  <si>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</si>
  <si>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</si>
  <si>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</si>
  <si>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</si>
  <si>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</si>
  <si>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</si>
  <si>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</si>
  <si>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</si>
  <si>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</si>
  <si>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</si>
  <si>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</si>
  <si>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</si>
  <si>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</si>
  <si>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</si>
  <si>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</si>
  <si>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</si>
  <si>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</si>
  <si>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</si>
  <si>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</si>
  <si>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</si>
  <si>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</si>
  <si>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</si>
  <si>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</si>
  <si>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</si>
  <si>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</si>
  <si>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</si>
  <si>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</si>
  <si>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</si>
  <si>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</si>
  <si>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</si>
  <si>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</si>
  <si>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</si>
  <si>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</si>
  <si>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</si>
  <si>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</si>
  <si>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</si>
  <si>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</si>
  <si>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</si>
  <si>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</si>
  <si>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</si>
  <si>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</si>
  <si>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</si>
  <si>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</si>
  <si>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</si>
  <si>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</si>
  <si>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</si>
  <si>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</si>
  <si>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</si>
  <si>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</si>
  <si>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</si>
  <si>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</si>
  <si>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</si>
  <si>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</si>
  <si>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</si>
  <si>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</si>
  <si>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</si>
  <si>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</si>
  <si>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</si>
  <si>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</si>
  <si>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</si>
  <si>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</si>
  <si>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</si>
  <si>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</si>
  <si>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</si>
  <si>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</si>
  <si>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</si>
  <si>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</si>
  <si>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</si>
  <si>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</si>
  <si>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</si>
  <si>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</si>
  <si>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</si>
  <si>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</si>
  <si>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</si>
  <si>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</si>
  <si>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</si>
  <si>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</si>
  <si>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</si>
  <si>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</si>
  <si>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</si>
  <si>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</si>
  <si>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</si>
  <si>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</si>
  <si>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</si>
  <si>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</si>
  <si>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</si>
  <si>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</si>
  <si>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</si>
  <si>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</si>
  <si>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</si>
  <si>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</si>
  <si>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</si>
  <si>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</si>
  <si>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</si>
  <si>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</si>
  <si>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</si>
  <si>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</si>
  <si>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</si>
  <si>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</si>
  <si>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</si>
  <si>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</si>
  <si>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</si>
  <si>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</si>
  <si>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</si>
  <si>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</si>
  <si>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</si>
  <si>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</si>
  <si>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</si>
  <si>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</si>
  <si>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</si>
  <si>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</si>
  <si>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</si>
  <si>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</si>
  <si>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</si>
  <si>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</si>
  <si>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</si>
  <si>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</si>
  <si>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</si>
  <si>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</si>
  <si>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</si>
  <si>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</si>
  <si>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</si>
  <si>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</si>
  <si>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</si>
  <si>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</si>
  <si>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</si>
  <si>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</si>
  <si>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</si>
  <si>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</si>
  <si>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</si>
  <si>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</si>
  <si>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</si>
  <si>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</si>
  <si>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</si>
  <si>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</si>
  <si>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</si>
  <si>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</si>
  <si>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</si>
  <si>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</si>
  <si>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</si>
  <si>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</si>
  <si>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</si>
  <si>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</si>
  <si>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</si>
  <si>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</si>
  <si>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</si>
  <si>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</si>
  <si>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</si>
  <si>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</si>
  <si>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</si>
  <si>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</si>
  <si>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</si>
  <si>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</si>
  <si>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</si>
  <si>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</si>
  <si>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</si>
  <si>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</si>
  <si>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</si>
  <si>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</si>
  <si>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</si>
  <si>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</si>
  <si>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</si>
  <si>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</si>
  <si>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</si>
  <si>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</si>
  <si>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</si>
  <si>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</si>
  <si>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</si>
  <si>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</si>
  <si>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</si>
  <si>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</si>
  <si>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</si>
  <si>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</si>
  <si>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</si>
  <si>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</si>
  <si>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</si>
  <si>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</si>
  <si>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</si>
  <si>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</si>
  <si>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</si>
  <si>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</si>
  <si>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</si>
  <si>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</si>
  <si>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</si>
  <si>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</si>
  <si>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</si>
  <si>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</si>
  <si>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</si>
  <si>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</si>
  <si>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</si>
  <si>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</si>
  <si>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</si>
  <si>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</si>
  <si>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</si>
  <si>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</si>
  <si>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</si>
  <si>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</si>
  <si>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</si>
  <si>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</si>
  <si>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</si>
  <si>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</si>
  <si>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</si>
  <si>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</si>
  <si>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</si>
  <si>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</si>
  <si>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</si>
  <si>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</si>
  <si>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</si>
  <si>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</si>
  <si>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</si>
  <si>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</si>
  <si>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</si>
  <si>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</si>
  <si>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</si>
  <si>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</si>
  <si>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</si>
  <si>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</si>
  <si>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</si>
  <si>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</si>
  <si>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</si>
  <si>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</si>
  <si>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</si>
  <si>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</si>
  <si>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</si>
  <si>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</si>
  <si>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</si>
  <si>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</si>
  <si>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</si>
  <si>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</si>
  <si>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</si>
  <si>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</si>
  <si>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</si>
  <si>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</si>
  <si>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</si>
  <si>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</si>
  <si>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</si>
  <si>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</si>
  <si>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</si>
  <si>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</si>
  <si>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</si>
  <si>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</si>
  <si>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</si>
  <si>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</si>
  <si>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</si>
  <si>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</si>
  <si>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</si>
  <si>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</si>
  <si>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</si>
  <si>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</si>
  <si>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</si>
  <si>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</si>
  <si>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</si>
  <si>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</si>
  <si>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</si>
  <si>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</si>
  <si>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</si>
  <si>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</si>
  <si>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</si>
  <si>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</si>
  <si>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</si>
  <si>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</si>
  <si>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</si>
  <si>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</si>
  <si>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</si>
  <si>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</si>
  <si>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</si>
  <si>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</si>
  <si>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</si>
  <si>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</si>
  <si>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</si>
  <si>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</si>
  <si>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</si>
  <si>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</si>
  <si>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</si>
  <si>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</si>
  <si>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</si>
  <si>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</si>
  <si>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</si>
  <si>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</si>
  <si>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</si>
  <si>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</si>
  <si>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</si>
  <si>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</si>
  <si>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</si>
  <si>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</si>
  <si>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</si>
  <si>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</si>
  <si>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</si>
  <si>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</si>
  <si>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</si>
  <si>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</si>
  <si>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</si>
  <si>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</si>
  <si>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</si>
  <si>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</si>
  <si>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</si>
  <si>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</si>
  <si>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</si>
  <si>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</si>
  <si>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</si>
  <si>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</si>
  <si>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</si>
  <si>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</si>
  <si>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</si>
  <si>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</si>
  <si>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</si>
  <si>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</si>
  <si>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</si>
  <si>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</si>
  <si>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</si>
  <si>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</si>
  <si>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</si>
  <si>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</si>
  <si>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</si>
  <si>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</si>
  <si>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</si>
  <si>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</si>
  <si>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</si>
  <si>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</si>
  <si>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</si>
  <si>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</si>
  <si>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</si>
  <si>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</si>
  <si>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</si>
  <si>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</si>
  <si>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</si>
  <si>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</si>
  <si>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</si>
  <si>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</si>
  <si>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</si>
  <si>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</si>
  <si>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</si>
  <si>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</si>
  <si>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</si>
  <si>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</si>
  <si>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</si>
  <si>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</si>
  <si>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</si>
  <si>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</si>
  <si>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</si>
  <si>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</si>
  <si>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</si>
  <si>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</si>
  <si>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</si>
  <si>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</si>
  <si>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</si>
  <si>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</si>
  <si>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</si>
  <si>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</si>
  <si>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</si>
  <si>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</si>
  <si>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</si>
  <si>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</si>
  <si>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</si>
  <si>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</si>
  <si>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</si>
  <si>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</si>
  <si>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</si>
  <si>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</si>
  <si>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</si>
  <si>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</si>
  <si>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</si>
  <si>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</si>
  <si>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</si>
  <si>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</si>
  <si>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</si>
  <si>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</si>
  <si>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</si>
  <si>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</si>
  <si>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</si>
  <si>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</si>
  <si>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</si>
  <si>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</si>
  <si>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</si>
  <si>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</si>
  <si>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</si>
  <si>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</si>
  <si>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</si>
  <si>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</si>
  <si>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</si>
  <si>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</si>
  <si>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</si>
  <si>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</si>
  <si>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</si>
  <si>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</si>
  <si>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</si>
  <si>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</si>
  <si>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</si>
  <si>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</si>
  <si>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</si>
  <si>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</si>
  <si>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</si>
  <si>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</si>
  <si>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</si>
  <si>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</si>
  <si>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</si>
  <si>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</si>
  <si>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</si>
  <si>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</si>
  <si>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</si>
  <si>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</si>
  <si>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</si>
  <si>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</si>
  <si>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</si>
  <si>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</si>
  <si>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</si>
  <si>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</si>
  <si>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</si>
  <si>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</si>
  <si>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</si>
  <si>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</si>
  <si>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</si>
  <si>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</si>
  <si>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</si>
  <si>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</si>
  <si>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</si>
  <si>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</si>
  <si>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</si>
  <si>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</si>
  <si>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</si>
  <si>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</si>
  <si>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</si>
  <si>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</si>
  <si>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</si>
  <si>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</si>
  <si>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</si>
  <si>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</si>
  <si>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</si>
  <si>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</si>
  <si>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</si>
  <si>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</si>
  <si>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</si>
  <si>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</si>
  <si>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</si>
  <si>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</si>
  <si>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</si>
  <si>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</si>
  <si>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</si>
  <si>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</si>
  <si>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</si>
  <si>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</si>
  <si>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</si>
  <si>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</si>
  <si>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</si>
  <si>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</si>
  <si>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</si>
  <si>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</si>
  <si>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</si>
  <si>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</si>
  <si>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</si>
  <si>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</si>
  <si>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</si>
  <si>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</si>
  <si>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</si>
  <si>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</si>
  <si>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</si>
  <si>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</si>
  <si>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</si>
  <si>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</si>
  <si>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</si>
  <si>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</si>
  <si>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</si>
  <si>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</si>
  <si>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</si>
  <si>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</si>
  <si>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</si>
  <si>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</si>
  <si>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</si>
  <si>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</si>
  <si>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</si>
  <si>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</si>
  <si>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</si>
  <si>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</si>
  <si>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</si>
  <si>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</si>
  <si>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</si>
  <si>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</si>
  <si>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</si>
  <si>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</si>
  <si>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</si>
  <si>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</si>
  <si>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</si>
  <si>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</si>
  <si>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</si>
  <si>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</si>
  <si>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</si>
  <si>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</si>
  <si>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</si>
  <si>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</si>
  <si>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</si>
  <si>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</si>
  <si>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</si>
  <si>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</si>
  <si>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</si>
  <si>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</si>
  <si>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</si>
  <si>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</si>
  <si>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</si>
  <si>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</si>
  <si>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</si>
  <si>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</si>
  <si>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</si>
  <si>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</si>
  <si>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</si>
  <si>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</si>
  <si>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</si>
  <si>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</si>
  <si>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</si>
  <si>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</si>
  <si>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</si>
  <si>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</si>
  <si>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</si>
  <si>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</si>
  <si>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</si>
  <si>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</si>
  <si>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</si>
  <si>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</si>
  <si>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</si>
  <si>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</si>
  <si>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</si>
  <si>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</si>
  <si>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</si>
  <si>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</si>
  <si>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</si>
  <si>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</si>
  <si>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</si>
  <si>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</si>
  <si>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</si>
  <si>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</si>
  <si>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</si>
  <si>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</si>
  <si>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</si>
  <si>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</si>
  <si>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</si>
  <si>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</si>
  <si>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</si>
  <si>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</si>
  <si>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</si>
  <si>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</si>
  <si>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</si>
  <si>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</si>
  <si>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</si>
  <si>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</si>
  <si>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</si>
  <si>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</si>
  <si>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</si>
  <si>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</si>
  <si>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</si>
  <si>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</si>
  <si>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</si>
  <si>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</si>
  <si>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</si>
  <si>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</si>
  <si>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</si>
  <si>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</si>
  <si>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</si>
  <si>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</si>
  <si>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</si>
  <si>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</si>
  <si>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</si>
  <si>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</si>
  <si>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</si>
  <si>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</si>
  <si>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</si>
  <si>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</si>
  <si>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</si>
  <si>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</si>
  <si>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</si>
  <si>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</si>
  <si>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</si>
  <si>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</si>
  <si>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</si>
  <si>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</si>
  <si>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</si>
  <si>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</si>
  <si>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</si>
  <si>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</si>
  <si>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</si>
  <si>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</si>
  <si>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</si>
  <si>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</si>
  <si>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</si>
  <si>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</si>
  <si>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</si>
  <si>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</si>
  <si>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</si>
  <si>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</si>
  <si>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</si>
  <si>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</si>
  <si>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</si>
  <si>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</si>
  <si>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</si>
  <si>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</si>
  <si>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</si>
  <si>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</si>
  <si>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</si>
  <si>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</si>
  <si>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</si>
  <si>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</si>
  <si>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</si>
  <si>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</si>
  <si>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</si>
  <si>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</si>
  <si>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</si>
  <si>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</si>
  <si>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</si>
  <si>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</si>
  <si>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</si>
  <si>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</si>
  <si>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</si>
  <si>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</si>
  <si>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</si>
  <si>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</si>
  <si>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</si>
  <si>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</si>
  <si>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</si>
  <si>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</si>
  <si>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</si>
  <si>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</si>
  <si>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</si>
  <si>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</si>
  <si>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</si>
  <si>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</si>
  <si>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</si>
  <si>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</si>
  <si>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</si>
  <si>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</si>
  <si>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</si>
  <si>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</si>
  <si>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</si>
  <si>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</si>
  <si>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</si>
  <si>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</si>
  <si>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</si>
  <si>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</si>
  <si>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</si>
  <si>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</si>
  <si>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</si>
  <si>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</si>
  <si>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</si>
  <si>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</si>
  <si>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</si>
  <si>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</si>
  <si>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</si>
  <si>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</si>
  <si>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</si>
  <si>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</si>
  <si>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</si>
  <si>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</si>
  <si>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</si>
  <si>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</si>
  <si>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</si>
  <si>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</si>
  <si>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</si>
  <si>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</si>
  <si>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</si>
  <si>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</si>
  <si>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</si>
  <si>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</si>
  <si>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</si>
  <si>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</si>
  <si>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</si>
  <si>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</si>
  <si>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</si>
  <si>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</si>
  <si>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</si>
  <si>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</si>
  <si>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</si>
  <si>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</si>
  <si>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</si>
  <si>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</si>
  <si>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</si>
  <si>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</si>
  <si>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</si>
  <si>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</si>
  <si>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</si>
  <si>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</si>
  <si>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</si>
  <si>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</si>
  <si>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</si>
  <si>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</si>
  <si>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</si>
  <si>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</si>
  <si>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</si>
  <si>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</si>
  <si>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</si>
  <si>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</si>
  <si>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</si>
  <si>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</si>
  <si>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</si>
  <si>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</si>
  <si>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</si>
  <si>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</si>
  <si>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</si>
  <si>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</si>
  <si>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</si>
  <si>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</si>
  <si>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</si>
  <si>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</si>
  <si>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</si>
  <si>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</si>
  <si>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</si>
  <si>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</si>
  <si>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</si>
  <si>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</si>
  <si>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</si>
  <si>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</si>
  <si>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</si>
  <si>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</si>
  <si>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</si>
  <si>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</si>
  <si>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</si>
  <si>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</si>
  <si>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</si>
  <si>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</si>
  <si>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</si>
  <si>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</si>
  <si>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</si>
  <si>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</si>
  <si>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</si>
  <si>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</si>
  <si>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</si>
  <si>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</si>
  <si>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</si>
  <si>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</si>
  <si>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</si>
  <si>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</si>
  <si>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</si>
  <si>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</si>
  <si>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</si>
  <si>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</si>
  <si>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</si>
  <si>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</si>
  <si>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</si>
  <si>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</si>
  <si>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</si>
  <si>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</si>
  <si>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</si>
  <si>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</si>
  <si>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</si>
  <si>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</si>
  <si>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</si>
  <si>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</si>
  <si>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</si>
  <si>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</si>
  <si>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</si>
  <si>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</si>
  <si>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</si>
  <si>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</si>
  <si>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</si>
  <si>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</si>
  <si>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</si>
  <si>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</si>
  <si>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</si>
  <si>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</si>
  <si>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</si>
  <si>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</si>
  <si>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</si>
  <si>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</si>
  <si>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</si>
  <si>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</si>
  <si>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</si>
  <si>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</si>
  <si>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</si>
  <si>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</si>
  <si>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</si>
  <si>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</si>
  <si>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</si>
  <si>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</si>
  <si>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</si>
  <si>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</si>
  <si>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</si>
  <si>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</si>
  <si>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</si>
  <si>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</si>
  <si>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</si>
  <si>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</si>
  <si>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</si>
  <si>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</si>
  <si>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</si>
  <si>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</si>
  <si>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</si>
  <si>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</si>
  <si>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</si>
  <si>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</si>
  <si>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</si>
  <si>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</si>
  <si>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</si>
  <si>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</si>
  <si>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</si>
  <si>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</si>
  <si>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</si>
  <si>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</si>
  <si>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</si>
  <si>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</si>
  <si>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</si>
  <si>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</si>
  <si>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</si>
  <si>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</si>
  <si>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</si>
  <si>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</si>
  <si>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</si>
  <si>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</si>
  <si>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</si>
  <si>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</si>
  <si>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</si>
  <si>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</si>
  <si>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</si>
  <si>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</si>
  <si>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</si>
  <si>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</si>
  <si>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</si>
  <si>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</si>
  <si>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</si>
  <si>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</si>
  <si>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</si>
  <si>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</si>
  <si>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</si>
  <si>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</si>
  <si>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</si>
  <si>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</si>
  <si>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</si>
  <si>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</si>
  <si>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</si>
  <si>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</si>
  <si>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</si>
  <si>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</si>
  <si>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</si>
  <si>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</si>
  <si>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</si>
  <si>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</si>
  <si>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</si>
  <si>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</si>
  <si>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</si>
  <si>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</si>
  <si>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</si>
  <si>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</si>
  <si>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</si>
  <si>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</si>
  <si>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</si>
  <si>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</si>
  <si>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</si>
  <si>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</si>
  <si>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</si>
  <si>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</si>
  <si>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</si>
  <si>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</si>
  <si>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</si>
  <si>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</si>
  <si>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</si>
  <si>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</si>
  <si>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</si>
  <si>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</si>
  <si>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</si>
  <si>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</si>
  <si>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</si>
  <si>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</si>
  <si>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</si>
  <si>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</si>
  <si>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</si>
  <si>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</si>
  <si>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</si>
  <si>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</si>
  <si>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</si>
  <si>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</si>
  <si>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</si>
  <si>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</si>
  <si>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</si>
  <si>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</si>
  <si>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</si>
  <si>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</si>
  <si>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</si>
  <si>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</si>
  <si>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</si>
  <si>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</si>
  <si>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</si>
  <si>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</si>
  <si>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</si>
  <si>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</si>
  <si>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</si>
  <si>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</si>
  <si>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</si>
  <si>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</si>
  <si>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</si>
  <si>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</si>
  <si>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</si>
  <si>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</si>
  <si>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</si>
  <si>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</si>
  <si>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</si>
  <si>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</si>
  <si>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</si>
  <si>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</si>
  <si>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</si>
  <si>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</si>
  <si>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</si>
  <si>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</si>
  <si>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</si>
  <si>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</si>
  <si>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</si>
  <si>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</si>
  <si>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</si>
  <si>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</si>
  <si>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</si>
  <si>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</si>
  <si>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</si>
  <si>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</si>
  <si>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</si>
  <si>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</si>
  <si>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</si>
  <si>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</si>
  <si>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</si>
  <si>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</si>
  <si>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</si>
  <si>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</si>
  <si>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</si>
  <si>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</si>
  <si>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</si>
  <si>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</si>
  <si>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</si>
  <si>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</si>
  <si>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</si>
  <si>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</si>
  <si>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</si>
  <si>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</si>
  <si>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</si>
  <si>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</si>
  <si>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</si>
  <si>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</si>
  <si>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</si>
  <si>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</si>
  <si>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</si>
  <si>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</si>
  <si>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</si>
  <si>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</si>
  <si>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</si>
  <si>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</si>
  <si>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</si>
  <si>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</si>
  <si>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</si>
  <si>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</si>
  <si>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</si>
  <si>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</si>
  <si>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</si>
  <si>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</si>
  <si>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</si>
  <si>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</si>
  <si>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</si>
  <si>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</si>
  <si>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</si>
  <si>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</si>
  <si>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</si>
  <si>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</si>
  <si>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</si>
  <si>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</si>
  <si>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</si>
  <si>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</si>
  <si>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</si>
  <si>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</si>
  <si>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</si>
  <si>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</si>
  <si>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</si>
  <si>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</si>
  <si>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</si>
  <si>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</si>
  <si>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</si>
  <si>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</si>
  <si>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</si>
  <si>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</si>
  <si>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</si>
  <si>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</si>
  <si>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</si>
  <si>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</si>
  <si>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</si>
  <si>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</si>
  <si>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</si>
  <si>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</si>
  <si>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</si>
  <si>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</si>
  <si>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</si>
  <si>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</si>
  <si>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</si>
  <si>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</si>
  <si>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</si>
  <si>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</si>
  <si>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</si>
  <si>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</si>
  <si>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</si>
  <si>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</si>
  <si>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</si>
  <si>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</si>
  <si>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</si>
  <si>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</si>
  <si>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</si>
  <si>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</si>
  <si>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</si>
  <si>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</si>
  <si>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</si>
  <si>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</si>
  <si>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</si>
  <si>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</si>
  <si>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</si>
  <si>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</si>
  <si>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</si>
  <si>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</si>
  <si>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</si>
  <si>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</si>
  <si>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</si>
  <si>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</si>
  <si>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</si>
  <si>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</si>
  <si>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</si>
  <si>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</si>
  <si>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</si>
  <si>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</si>
  <si>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</si>
  <si>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</si>
  <si>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</si>
  <si>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</si>
  <si>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</si>
  <si>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</si>
  <si>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</si>
  <si>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</si>
  <si>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</si>
  <si>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</si>
  <si>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</si>
  <si>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</si>
  <si>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</si>
  <si>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</si>
  <si>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</si>
  <si>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</si>
  <si>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</si>
  <si>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</si>
  <si>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</si>
  <si>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</si>
  <si>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</si>
  <si>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</si>
  <si>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</si>
  <si>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</si>
  <si>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</si>
  <si>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</si>
  <si>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</si>
  <si>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</si>
  <si>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</si>
  <si>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</si>
  <si>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</si>
  <si>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</si>
  <si>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</si>
  <si>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</si>
  <si>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</si>
  <si>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</si>
  <si>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</si>
  <si>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</si>
  <si>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</si>
  <si>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</si>
  <si>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</si>
  <si>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</si>
  <si>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</si>
  <si>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</si>
  <si>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</si>
  <si>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</si>
  <si>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</si>
  <si>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</si>
  <si>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</si>
  <si>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</si>
  <si>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</si>
  <si>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</si>
  <si>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</si>
  <si>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</si>
  <si>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</si>
  <si>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</si>
  <si>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</si>
  <si>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</si>
  <si>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</si>
  <si>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</si>
  <si>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</si>
  <si>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</si>
  <si>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</si>
  <si>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</si>
  <si>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</si>
  <si>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</si>
  <si>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</si>
  <si>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</si>
  <si>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</si>
  <si>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</si>
  <si>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</si>
  <si>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</si>
  <si>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</si>
  <si>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</si>
  <si>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</si>
  <si>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</si>
  <si>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</si>
  <si>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</si>
  <si>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</si>
  <si>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</si>
  <si>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</si>
  <si>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</si>
  <si>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</si>
  <si>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</si>
  <si>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</si>
  <si>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</si>
  <si>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</si>
  <si>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</si>
  <si>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</si>
  <si>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</si>
  <si>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</si>
  <si>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</si>
  <si>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</si>
  <si>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</si>
  <si>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</si>
  <si>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</si>
  <si>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</si>
  <si>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</si>
  <si>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</si>
  <si>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</si>
  <si>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</si>
  <si>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</si>
  <si>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</si>
  <si>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</si>
  <si>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</si>
  <si>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</si>
  <si>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</si>
  <si>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</si>
  <si>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</si>
  <si>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</si>
  <si>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</si>
  <si>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</si>
  <si>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</si>
  <si>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</si>
  <si>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</si>
  <si>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</si>
  <si>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</si>
  <si>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</si>
  <si>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</si>
  <si>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</si>
  <si>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</si>
  <si>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</si>
  <si>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</si>
  <si>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</si>
  <si>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</si>
  <si>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</si>
  <si>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</si>
  <si>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</si>
  <si>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</si>
  <si>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</si>
  <si>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</si>
  <si>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</si>
  <si>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</si>
  <si>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</si>
  <si>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</si>
  <si>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</si>
  <si>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</si>
  <si>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</si>
  <si>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</si>
  <si>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</si>
  <si>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</si>
  <si>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</si>
  <si>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</si>
  <si>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</si>
  <si>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</si>
  <si>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</si>
  <si>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</si>
  <si>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</si>
  <si>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</si>
  <si>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</si>
  <si>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</si>
  <si>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</si>
  <si>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</si>
  <si>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</si>
  <si>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</si>
  <si>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</si>
  <si>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</si>
  <si>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</si>
  <si>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</si>
  <si>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</si>
  <si>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</si>
  <si>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</si>
  <si>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</si>
  <si>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</si>
  <si>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</si>
  <si>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</si>
  <si>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</si>
  <si>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</si>
  <si>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</si>
  <si>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</si>
  <si>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</si>
  <si>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</si>
  <si>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</si>
  <si>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</si>
  <si>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</si>
  <si>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</si>
  <si>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</si>
  <si>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</si>
  <si>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</si>
  <si>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</si>
  <si>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</si>
  <si>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</si>
  <si>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</si>
  <si>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</si>
  <si>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</si>
  <si>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</si>
  <si>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</si>
  <si>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</si>
  <si>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</si>
  <si>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</si>
  <si>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</si>
  <si>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</si>
  <si>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</si>
  <si>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</si>
  <si>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</si>
  <si>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</si>
  <si>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</si>
  <si>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</si>
  <si>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</si>
  <si>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</si>
  <si>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</si>
  <si>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</si>
  <si>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</si>
  <si>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</si>
  <si>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</si>
  <si>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</si>
  <si>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</si>
  <si>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</si>
  <si>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</si>
  <si>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</si>
  <si>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</si>
  <si>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</si>
  <si>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</si>
  <si>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</si>
  <si>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</si>
  <si>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</si>
  <si>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</si>
  <si>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</si>
  <si>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</si>
  <si>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</si>
  <si>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</si>
  <si>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</si>
  <si>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</si>
  <si>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</si>
  <si>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</si>
  <si>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</si>
  <si>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</si>
  <si>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</si>
  <si>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</si>
  <si>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</si>
  <si>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</si>
  <si>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</si>
  <si>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</si>
  <si>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</si>
  <si>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</si>
  <si>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</si>
  <si>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</si>
  <si>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</si>
  <si>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</si>
  <si>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</si>
  <si>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</si>
  <si>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</si>
  <si>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</si>
  <si>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</si>
  <si>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</si>
  <si>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</si>
  <si>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</si>
  <si>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</si>
  <si>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</si>
  <si>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</si>
  <si>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</si>
  <si>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</si>
  <si>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</si>
  <si>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</si>
  <si>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</si>
  <si>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</si>
  <si>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</si>
  <si>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</si>
  <si>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</si>
  <si>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</si>
  <si>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</si>
  <si>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</si>
  <si>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</si>
  <si>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</si>
  <si>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</si>
  <si>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</si>
  <si>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</si>
  <si>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</si>
  <si>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</si>
  <si>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</si>
  <si>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</si>
  <si>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</si>
  <si>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</si>
  <si>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</si>
  <si>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</si>
  <si>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</si>
  <si>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</si>
  <si>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</si>
  <si>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</si>
  <si>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</si>
  <si>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</si>
  <si>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</si>
  <si>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</si>
  <si>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</si>
  <si>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</si>
  <si>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</si>
  <si>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</si>
  <si>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</si>
  <si>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</si>
  <si>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</si>
  <si>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</si>
  <si>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</si>
  <si>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</si>
  <si>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</si>
  <si>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</si>
  <si>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</si>
  <si>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</si>
  <si>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</si>
  <si>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</si>
  <si>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</si>
  <si>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</si>
  <si>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</si>
  <si>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</si>
  <si>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</si>
  <si>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</si>
  <si>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</si>
  <si>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</si>
  <si>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</si>
  <si>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</si>
  <si>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</si>
  <si>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</si>
  <si>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</si>
  <si>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</si>
  <si>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</si>
  <si>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</si>
  <si>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</si>
  <si>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</si>
  <si>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</si>
  <si>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</si>
  <si>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</si>
  <si>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</si>
  <si>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</si>
  <si>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</si>
  <si>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</si>
  <si>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</si>
  <si>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</si>
  <si>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</si>
  <si>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</si>
  <si>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</si>
  <si>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</si>
  <si>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</si>
  <si>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</si>
  <si>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</si>
  <si>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</si>
  <si>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</si>
  <si>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</si>
  <si>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</si>
  <si>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</si>
  <si>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</si>
  <si>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</si>
  <si>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</si>
  <si>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</si>
  <si>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</si>
  <si>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</si>
  <si>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</si>
  <si>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</si>
  <si>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</si>
  <si>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</si>
  <si>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</si>
  <si>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</si>
  <si>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</si>
  <si>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</si>
  <si>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</si>
  <si>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</si>
  <si>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</si>
  <si>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</si>
  <si>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</si>
  <si>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</si>
  <si>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</si>
  <si>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</si>
  <si>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</si>
  <si>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</si>
  <si>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</si>
  <si>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</si>
  <si>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</si>
  <si>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</si>
  <si>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</si>
  <si>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</si>
  <si>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</si>
  <si>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</si>
  <si>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</si>
  <si>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</si>
  <si>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</si>
  <si>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</si>
  <si>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</si>
  <si>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</si>
  <si>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</si>
  <si>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</si>
  <si>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</si>
  <si>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</si>
  <si>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</si>
  <si>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</si>
  <si>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</si>
  <si>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</si>
  <si>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</si>
  <si>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</si>
  <si>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</si>
  <si>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</si>
  <si>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</si>
  <si>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</si>
  <si>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</si>
  <si>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</si>
  <si>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</si>
  <si>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</si>
  <si>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</si>
  <si>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</si>
  <si>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</si>
  <si>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</si>
  <si>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</si>
  <si>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</si>
  <si>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</si>
  <si>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</si>
  <si>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</si>
  <si>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</si>
  <si>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</si>
  <si>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</si>
  <si>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</si>
  <si>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</si>
  <si>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</si>
  <si>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</si>
  <si>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</si>
  <si>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</si>
  <si>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</si>
  <si>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</si>
  <si>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</si>
  <si>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</si>
  <si>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</si>
  <si>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</si>
  <si>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</si>
  <si>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</si>
  <si>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</si>
  <si>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</si>
  <si>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</si>
  <si>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</si>
  <si>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</si>
  <si>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</si>
  <si>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</si>
  <si>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</si>
  <si>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</si>
  <si>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</si>
  <si>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</si>
  <si>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</si>
  <si>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</si>
  <si>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</si>
  <si>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</si>
  <si>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</si>
  <si>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</si>
  <si>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</si>
  <si>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</si>
  <si>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</si>
  <si>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</si>
  <si>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</si>
  <si>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</si>
  <si>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</si>
  <si>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</si>
  <si>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</si>
  <si>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</si>
  <si>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</si>
  <si>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</si>
  <si>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</si>
  <si>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</si>
  <si>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</si>
  <si>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</si>
  <si>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</si>
  <si>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</si>
  <si>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</si>
  <si>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</si>
  <si>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</si>
  <si>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</si>
  <si>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</si>
  <si>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</si>
  <si>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</si>
  <si>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</si>
  <si>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</si>
  <si>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</si>
  <si>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</si>
  <si>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</si>
  <si>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</si>
  <si>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</si>
  <si>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</si>
  <si>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</si>
  <si>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</si>
  <si>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</si>
  <si>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</si>
  <si>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</si>
  <si>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</si>
  <si>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</si>
  <si>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</si>
  <si>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</si>
  <si>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</si>
  <si>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</si>
  <si>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</si>
  <si>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</si>
  <si>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</si>
  <si>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</si>
  <si>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</si>
  <si>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</si>
  <si>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</si>
  <si>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</si>
  <si>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</si>
  <si>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</si>
  <si>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</si>
  <si>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</si>
  <si>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</si>
  <si>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</si>
  <si>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</si>
  <si>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</si>
  <si>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</si>
  <si>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</si>
  <si>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</si>
  <si>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</si>
  <si>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</si>
  <si>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</si>
  <si>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</si>
  <si>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</si>
  <si>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</si>
  <si>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</si>
  <si>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</si>
  <si>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</si>
  <si>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</si>
  <si>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</si>
  <si>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</si>
  <si>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</si>
  <si>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</si>
  <si>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</si>
  <si>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</si>
  <si>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</si>
  <si>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</si>
  <si>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</si>
  <si>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</si>
  <si>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</si>
  <si>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</si>
  <si>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</si>
  <si>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</si>
  <si>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</si>
  <si>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</si>
  <si>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</si>
  <si>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</si>
  <si>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</si>
  <si>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</si>
  <si>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</si>
  <si>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</si>
  <si>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</si>
  <si>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</si>
  <si>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</si>
  <si>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</si>
  <si>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</si>
  <si>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</si>
  <si>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</si>
  <si>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</si>
  <si>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</si>
  <si>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</si>
  <si>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</si>
  <si>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</si>
  <si>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</si>
  <si>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</si>
  <si>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</si>
  <si>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</si>
  <si>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</si>
  <si>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</si>
  <si>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</si>
  <si>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</si>
  <si>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</si>
  <si>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</si>
  <si>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</si>
  <si>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</si>
  <si>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</si>
  <si>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</si>
  <si>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</si>
  <si>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</si>
  <si>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</si>
  <si>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</si>
  <si>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</si>
  <si>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</si>
  <si>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</si>
  <si>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</si>
  <si>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</si>
  <si>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</si>
  <si>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</si>
  <si>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</si>
  <si>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</si>
  <si>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</si>
  <si>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</si>
  <si>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</si>
  <si>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</si>
  <si>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</si>
  <si>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</si>
  <si>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</si>
  <si>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</si>
  <si>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</si>
  <si>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</si>
  <si>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</si>
  <si>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</si>
  <si>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</si>
  <si>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</si>
  <si>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</si>
  <si>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</si>
  <si>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</si>
  <si>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</si>
  <si>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</si>
  <si>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</si>
  <si>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</si>
  <si>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</si>
  <si>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</si>
  <si>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</si>
  <si>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</si>
  <si>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</si>
  <si>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</si>
  <si>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</si>
  <si>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</si>
  <si>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</si>
  <si>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</si>
  <si>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</si>
  <si>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</si>
  <si>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</si>
  <si>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</si>
  <si>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</si>
  <si>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</si>
  <si>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</si>
  <si>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</si>
  <si>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</si>
  <si>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</si>
  <si>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</si>
  <si>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</si>
  <si>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</si>
  <si>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</si>
  <si>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</si>
  <si>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</si>
  <si>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</si>
  <si>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</si>
  <si>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</si>
  <si>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</si>
  <si>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</si>
  <si>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</si>
  <si>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</si>
  <si>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</si>
  <si>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</si>
  <si>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</si>
  <si>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</si>
  <si>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</si>
  <si>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</si>
  <si>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</si>
  <si>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</si>
  <si>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</si>
  <si>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</si>
  <si>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</si>
  <si>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</si>
  <si>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</si>
  <si>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</si>
  <si>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</si>
  <si>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</si>
  <si>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</si>
  <si>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</si>
  <si>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</si>
  <si>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</si>
  <si>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</si>
  <si>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</si>
  <si>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</si>
  <si>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</si>
  <si>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</si>
  <si>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</si>
  <si>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</si>
  <si>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</si>
  <si>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</si>
  <si>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</si>
  <si>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</si>
  <si>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</si>
  <si>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</si>
  <si>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</si>
  <si>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</si>
  <si>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</si>
  <si>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</si>
  <si>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</si>
  <si>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</si>
  <si>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</si>
  <si>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</si>
  <si>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</si>
  <si>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</si>
  <si>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</si>
  <si>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</si>
  <si>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</si>
  <si>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</si>
  <si>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</si>
  <si>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</si>
  <si>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</si>
  <si>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</si>
  <si>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</si>
  <si>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</si>
  <si>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</si>
  <si>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</si>
  <si>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</si>
  <si>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</si>
  <si>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</si>
  <si>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</si>
  <si>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</si>
  <si>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</si>
  <si>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</si>
  <si>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</si>
  <si>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</si>
  <si>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</si>
  <si>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</si>
  <si>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</si>
  <si>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</si>
  <si>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</si>
  <si>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</si>
  <si>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</si>
  <si>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</si>
  <si>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</si>
  <si>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</si>
  <si>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</si>
  <si>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</si>
  <si>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</si>
  <si>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</si>
  <si>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</si>
  <si>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</si>
  <si>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</si>
  <si>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</si>
  <si>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</si>
  <si>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</si>
  <si>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</si>
  <si>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</si>
  <si>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</si>
  <si>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</si>
  <si>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</si>
  <si>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</si>
  <si>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</si>
  <si>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</si>
  <si>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</si>
  <si>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</si>
  <si>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</si>
  <si>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</si>
  <si>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</si>
  <si>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</si>
  <si>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</si>
  <si>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</si>
  <si>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</si>
  <si>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</si>
  <si>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</si>
  <si>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</si>
  <si>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</si>
  <si>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</si>
  <si>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</si>
  <si>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</si>
  <si>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</si>
  <si>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</si>
  <si>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</si>
  <si>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</si>
  <si>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</si>
  <si>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</si>
  <si>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</si>
  <si>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</si>
  <si>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</si>
  <si>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</si>
  <si>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</si>
  <si>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</si>
  <si>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</si>
  <si>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</si>
  <si>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</si>
  <si>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</si>
  <si>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</si>
  <si>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</si>
  <si>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</si>
  <si>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</si>
  <si>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</si>
  <si>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</si>
  <si>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</si>
  <si>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</si>
  <si>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</si>
  <si>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</si>
  <si>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</si>
  <si>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</si>
  <si>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</si>
  <si>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</si>
  <si>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</si>
  <si>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</si>
  <si>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</si>
  <si>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</si>
  <si>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</si>
  <si>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</si>
  <si>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</si>
  <si>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</si>
  <si>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</si>
  <si>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</si>
  <si>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</si>
  <si>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</si>
  <si>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</si>
  <si>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</si>
  <si>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</si>
  <si>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</si>
  <si>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</si>
  <si>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</si>
  <si>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</si>
  <si>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</si>
  <si>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</si>
  <si>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</si>
  <si>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</si>
  <si>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</si>
  <si>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</si>
  <si>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</si>
  <si>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</si>
  <si>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</si>
  <si>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</si>
  <si>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</si>
  <si>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</si>
  <si>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</si>
  <si>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</si>
  <si>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</si>
  <si>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</si>
  <si>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</si>
  <si>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</si>
  <si>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</si>
  <si>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</si>
  <si>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</si>
  <si>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</si>
  <si>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</si>
  <si>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</si>
  <si>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</si>
  <si>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</si>
  <si>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</si>
  <si>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</si>
  <si>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</si>
  <si>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</si>
  <si>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</si>
  <si>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</si>
  <si>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</si>
  <si>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</si>
  <si>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</si>
  <si>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</si>
  <si>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</si>
  <si>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</si>
  <si>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</si>
  <si>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</si>
  <si>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</si>
  <si>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</si>
  <si>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</si>
  <si>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</si>
  <si>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</si>
  <si>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</si>
  <si>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</si>
  <si>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</si>
  <si>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</si>
  <si>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</si>
  <si>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</si>
  <si>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</si>
  <si>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</si>
  <si>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</si>
  <si>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</si>
  <si>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</si>
  <si>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</si>
  <si>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</si>
  <si>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</si>
  <si>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</si>
  <si>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</si>
  <si>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</si>
  <si>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</si>
  <si>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</si>
  <si>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</si>
  <si>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</si>
  <si>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</si>
  <si>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</si>
  <si>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</si>
  <si>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</si>
  <si>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</si>
  <si>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</si>
  <si>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</si>
  <si>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</si>
  <si>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</si>
  <si>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</si>
  <si>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</si>
  <si>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</si>
  <si>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</si>
  <si>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</si>
  <si>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</si>
  <si>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</si>
  <si>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</si>
  <si>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</si>
  <si>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</si>
  <si>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</si>
  <si>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</si>
  <si>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</si>
  <si>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</si>
  <si>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</si>
  <si>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</si>
  <si>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</si>
  <si>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</si>
  <si>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</si>
  <si>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</si>
  <si>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</si>
  <si>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</si>
  <si>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</si>
  <si>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</si>
  <si>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</si>
  <si>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</si>
  <si>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</si>
  <si>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</si>
  <si>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</si>
  <si>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</si>
  <si>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</si>
  <si>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</si>
  <si>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</si>
  <si>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</si>
  <si>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</si>
  <si>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</si>
  <si>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</si>
  <si>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</si>
  <si>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</si>
  <si>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</si>
  <si>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</si>
  <si>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</si>
  <si>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</si>
  <si>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</si>
  <si>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</si>
  <si>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</si>
  <si>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</si>
  <si>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</si>
  <si>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</si>
  <si>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</si>
  <si>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</si>
  <si>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</si>
  <si>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</si>
  <si>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</si>
  <si>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</si>
  <si>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</si>
  <si>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</si>
  <si>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</si>
  <si>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</si>
  <si>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</si>
  <si>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</si>
  <si>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</si>
  <si>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</si>
  <si>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</si>
  <si>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</si>
  <si>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</si>
  <si>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</si>
  <si>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</si>
  <si>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</si>
  <si>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</si>
  <si>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</si>
  <si>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</si>
  <si>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</si>
  <si>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</si>
  <si>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</si>
  <si>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</si>
  <si>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</si>
  <si>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</si>
  <si>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</si>
  <si>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</si>
  <si>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</si>
  <si>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</si>
  <si>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</si>
  <si>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</si>
  <si>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</si>
  <si>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</si>
  <si>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</si>
  <si>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</si>
  <si>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</si>
  <si>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</si>
  <si>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</si>
  <si>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</si>
  <si>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</si>
  <si>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</si>
  <si>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</si>
  <si>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</si>
  <si>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</si>
  <si>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</si>
  <si>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</si>
  <si>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</si>
  <si>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</si>
  <si>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</si>
  <si>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</si>
  <si>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</si>
  <si>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</si>
  <si>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</si>
  <si>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</si>
  <si>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</si>
  <si>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</si>
  <si>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</si>
  <si>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</si>
  <si>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</si>
  <si>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</si>
  <si>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</si>
  <si>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</si>
  <si>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</si>
  <si>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</si>
  <si>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</si>
  <si>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</si>
  <si>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</si>
  <si>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</si>
  <si>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</si>
  <si>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</si>
  <si>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</si>
  <si>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</si>
  <si>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</si>
  <si>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</si>
  <si>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</si>
  <si>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</si>
  <si>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</si>
  <si>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</si>
  <si>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</si>
  <si>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</si>
  <si>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</si>
  <si>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</si>
  <si>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</si>
  <si>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</si>
  <si>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</si>
  <si>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</si>
  <si>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</si>
  <si>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</si>
  <si>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</si>
  <si>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</si>
  <si>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</si>
  <si>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</si>
  <si>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</si>
  <si>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</si>
  <si>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</si>
  <si>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</si>
  <si>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</si>
  <si>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</si>
  <si>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</si>
  <si>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</si>
  <si>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</si>
  <si>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</si>
  <si>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</si>
  <si>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</si>
  <si>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</si>
  <si>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</si>
  <si>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</si>
  <si>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</si>
  <si>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</si>
  <si>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</si>
  <si>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</si>
  <si>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</si>
  <si>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</si>
  <si>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</si>
  <si>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</si>
  <si>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</si>
  <si>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</si>
  <si>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</si>
  <si>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</si>
  <si>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</si>
  <si>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</si>
  <si>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</si>
  <si>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</si>
  <si>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</si>
  <si>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</si>
  <si>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</si>
  <si>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</si>
  <si>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</si>
  <si>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</si>
  <si>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</si>
  <si>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</si>
  <si>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</si>
  <si>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</si>
  <si>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</si>
  <si>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</si>
  <si>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</si>
  <si>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</si>
  <si>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</si>
  <si>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</si>
  <si>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</si>
  <si>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</si>
  <si>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</si>
  <si>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</si>
  <si>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</si>
  <si>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</si>
  <si>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</si>
  <si>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</si>
  <si>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</si>
  <si>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</si>
  <si>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</si>
  <si>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</si>
  <si>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</si>
  <si>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</si>
  <si>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</si>
  <si>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</si>
  <si>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</si>
  <si>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</si>
  <si>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</si>
  <si>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</si>
  <si>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</si>
  <si>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</si>
  <si>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</si>
  <si>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</si>
  <si>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</si>
  <si>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</si>
  <si>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</si>
  <si>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</si>
  <si>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</si>
  <si>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</si>
  <si>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</si>
  <si>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</si>
  <si>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</si>
  <si>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</si>
  <si>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</si>
  <si>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</si>
  <si>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</si>
  <si>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</si>
  <si>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</si>
  <si>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</si>
  <si>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</si>
  <si>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</si>
  <si>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</si>
  <si>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</si>
  <si>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</si>
  <si>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</si>
  <si>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</si>
  <si>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</si>
  <si>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</si>
  <si>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</si>
  <si>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</si>
  <si>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</si>
  <si>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</si>
  <si>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</si>
  <si>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</si>
  <si>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</si>
  <si>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</si>
  <si>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</si>
  <si>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</si>
  <si>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</si>
  <si>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</si>
  <si>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</si>
  <si>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</si>
  <si>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</si>
  <si>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</si>
  <si>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</si>
  <si>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</si>
  <si>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</si>
  <si>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</si>
  <si>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</si>
  <si>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</si>
  <si>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</si>
  <si>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</si>
  <si>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</si>
  <si>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</si>
  <si>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</si>
  <si>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</si>
  <si>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</si>
  <si>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</si>
  <si>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</si>
  <si>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</si>
  <si>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</si>
  <si>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</si>
  <si>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</si>
  <si>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</si>
  <si>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</si>
  <si>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</si>
  <si>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</si>
  <si>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</si>
  <si>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</si>
  <si>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</si>
  <si>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</si>
  <si>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</si>
  <si>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</si>
  <si>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</si>
  <si>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</si>
  <si>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</si>
  <si>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</si>
  <si>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</si>
  <si>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</si>
  <si>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</si>
  <si>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</si>
  <si>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</si>
  <si>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</si>
  <si>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</si>
  <si>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</si>
  <si>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</si>
  <si>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</si>
  <si>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</si>
  <si>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</si>
  <si>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</si>
  <si>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</si>
  <si>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</si>
  <si>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</si>
  <si>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</si>
  <si>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</si>
  <si>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</si>
  <si>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</si>
  <si>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</si>
  <si>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</si>
  <si>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</si>
  <si>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</si>
  <si>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</si>
  <si>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</si>
  <si>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</si>
  <si>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</si>
  <si>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</si>
  <si>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</si>
  <si>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</si>
  <si>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</si>
  <si>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</si>
  <si>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</si>
  <si>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</si>
  <si>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</si>
  <si>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</si>
  <si>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</si>
  <si>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</si>
  <si>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</si>
  <si>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</si>
  <si>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</si>
  <si>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</si>
  <si>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</si>
  <si>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</si>
  <si>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</si>
  <si>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</si>
  <si>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</si>
  <si>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</si>
  <si>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</si>
  <si>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</si>
  <si>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</si>
  <si>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</si>
  <si>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</si>
  <si>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</si>
  <si>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</si>
  <si>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</si>
  <si>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</si>
  <si>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</si>
  <si>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</si>
  <si>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</si>
  <si>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</si>
  <si>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</si>
  <si>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</si>
  <si>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</si>
  <si>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</si>
  <si>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</si>
  <si>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</si>
  <si>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</si>
  <si>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</si>
  <si>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</si>
  <si>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</si>
  <si>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</si>
  <si>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</si>
  <si>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</si>
  <si>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</si>
  <si>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</si>
  <si>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</si>
  <si>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</si>
  <si>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</si>
  <si>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</si>
  <si>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</si>
  <si>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</si>
  <si>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</si>
  <si>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</si>
  <si>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</si>
  <si>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</si>
  <si>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</si>
  <si>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</si>
  <si>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</si>
  <si>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</si>
  <si>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</si>
  <si>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</si>
  <si>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</si>
  <si>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</si>
  <si>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</si>
  <si>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</si>
  <si>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</si>
  <si>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</si>
  <si>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</si>
  <si>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</si>
  <si>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</si>
  <si>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</si>
  <si>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</si>
  <si>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</si>
  <si>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</si>
  <si>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</si>
  <si>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</si>
  <si>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</si>
  <si>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</si>
  <si>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</si>
  <si>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</si>
  <si>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</si>
  <si>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</si>
  <si>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</si>
  <si>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</si>
  <si>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</si>
  <si>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</si>
  <si>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</si>
  <si>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</si>
  <si>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</si>
  <si>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</si>
  <si>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</si>
  <si>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</si>
  <si>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</si>
  <si>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</si>
  <si>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</si>
  <si>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</si>
  <si>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</si>
  <si>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</si>
  <si>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</si>
  <si>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</si>
  <si>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</si>
  <si>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</si>
  <si>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</si>
  <si>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</si>
  <si>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</si>
  <si>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</si>
  <si>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</si>
  <si>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</si>
  <si>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</si>
  <si>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</si>
  <si>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</si>
  <si>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</si>
  <si>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</si>
  <si>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</si>
  <si>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</si>
  <si>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</si>
  <si>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</si>
  <si>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</si>
  <si>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</si>
  <si>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</si>
  <si>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</si>
  <si>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</si>
  <si>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</si>
  <si>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</si>
  <si>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</si>
  <si>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</si>
  <si>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</si>
  <si>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</si>
  <si>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</si>
  <si>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</si>
  <si>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</si>
  <si>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</si>
  <si>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</si>
  <si>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</si>
  <si>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</si>
  <si>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</si>
  <si>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</si>
  <si>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</si>
  <si>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</si>
  <si>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</si>
  <si>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</si>
  <si>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</si>
  <si>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</si>
  <si>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</si>
  <si>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</si>
  <si>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</si>
  <si>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</si>
  <si>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</si>
  <si>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</si>
  <si>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</si>
  <si>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</si>
  <si>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</si>
  <si>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</si>
  <si>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</si>
  <si>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</si>
  <si>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</si>
  <si>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</si>
  <si>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</si>
  <si>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</si>
  <si>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</si>
  <si>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</si>
  <si>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</si>
  <si>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</si>
  <si>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</si>
  <si>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</si>
  <si>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</si>
  <si>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</si>
  <si>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</si>
  <si>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</si>
  <si>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</si>
  <si>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</si>
  <si>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</si>
  <si>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</si>
  <si>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</si>
  <si>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</si>
  <si>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</si>
  <si>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</si>
  <si>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</si>
  <si>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</si>
  <si>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</si>
  <si>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</si>
  <si>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</si>
  <si>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</si>
  <si>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</si>
  <si>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</si>
  <si>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</si>
  <si>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</si>
  <si>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</si>
  <si>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</si>
  <si>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</si>
  <si>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</si>
  <si>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</si>
  <si>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</si>
  <si>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</si>
  <si>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</si>
  <si>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</si>
  <si>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</si>
  <si>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</si>
  <si>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</si>
  <si>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</si>
  <si>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</si>
  <si>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</si>
  <si>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</si>
  <si>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</si>
  <si>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</si>
  <si>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</si>
  <si>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</si>
  <si>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</si>
  <si>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</si>
  <si>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</si>
  <si>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</si>
  <si>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</si>
  <si>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</si>
  <si>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</si>
  <si>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</si>
  <si>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</si>
  <si>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</si>
  <si>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</si>
  <si>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</si>
  <si>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</si>
  <si>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</si>
  <si>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</si>
  <si>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</si>
  <si>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</si>
  <si>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</si>
  <si>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</si>
  <si>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</si>
  <si>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</si>
  <si>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</si>
  <si>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</si>
  <si>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</si>
  <si>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</si>
  <si>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</si>
  <si>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</si>
  <si>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</si>
  <si>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</si>
  <si>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</si>
  <si>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</si>
  <si>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</si>
  <si>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</si>
  <si>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</si>
  <si>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</si>
  <si>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</si>
  <si>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</si>
  <si>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</si>
  <si>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</si>
  <si>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</si>
  <si>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</si>
  <si>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</si>
  <si>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</si>
  <si>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</si>
  <si>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</si>
  <si>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</si>
  <si>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</si>
  <si>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</si>
  <si>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</si>
  <si>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</si>
  <si>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</si>
  <si>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</si>
  <si>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</si>
  <si>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</si>
  <si>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</si>
  <si>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</si>
  <si>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</si>
  <si>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</si>
  <si>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</si>
  <si>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</si>
  <si>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</si>
  <si>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</si>
  <si>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</si>
  <si>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</si>
  <si>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</si>
  <si>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</si>
  <si>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</si>
  <si>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</si>
  <si>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</si>
  <si>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</si>
  <si>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</si>
  <si>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</si>
  <si>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</si>
  <si>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</si>
  <si>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</si>
  <si>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</si>
  <si>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</si>
  <si>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</si>
  <si>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</si>
  <si>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</si>
  <si>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</si>
  <si>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</si>
  <si>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</si>
  <si>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</si>
  <si>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</si>
  <si>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</si>
  <si>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</si>
  <si>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</si>
  <si>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</si>
  <si>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</si>
  <si>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</si>
  <si>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</si>
  <si>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</si>
  <si>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</si>
  <si>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</si>
  <si>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</si>
  <si>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</si>
  <si>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</si>
  <si>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</si>
  <si>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</si>
  <si>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</si>
  <si>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</si>
  <si>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</si>
  <si>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</si>
  <si>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</si>
  <si>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</si>
  <si>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</si>
  <si>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</si>
  <si>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</si>
  <si>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</si>
  <si>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</si>
  <si>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</si>
  <si>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</si>
  <si>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</si>
  <si>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</si>
  <si>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</si>
  <si>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</si>
  <si>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</si>
  <si>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</si>
  <si>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</si>
  <si>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</si>
  <si>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</si>
  <si>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</si>
  <si>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</si>
  <si>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</si>
  <si>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</si>
  <si>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</si>
  <si>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</si>
  <si>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</si>
  <si>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</si>
  <si>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</si>
  <si>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</si>
  <si>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</si>
  <si>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</si>
  <si>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</si>
  <si>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</si>
  <si>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</si>
  <si>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</si>
  <si>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</si>
  <si>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</si>
  <si>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</si>
  <si>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</si>
  <si>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</si>
  <si>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</si>
  <si>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</si>
  <si>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</si>
  <si>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</si>
  <si>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</si>
  <si>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</si>
  <si>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</si>
  <si>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</si>
  <si>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</si>
  <si>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</si>
  <si>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</si>
  <si>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</si>
  <si>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</si>
  <si>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</si>
  <si>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</si>
  <si>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</si>
  <si>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</si>
  <si>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</si>
  <si>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</si>
  <si>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</si>
  <si>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</si>
  <si>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</si>
  <si>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</si>
  <si>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</si>
  <si>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</si>
  <si>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</si>
  <si>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</si>
  <si>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</si>
  <si>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</si>
  <si>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</si>
  <si>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</si>
  <si>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</si>
  <si>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</si>
  <si>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</si>
  <si>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</si>
  <si>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</si>
  <si>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</si>
  <si>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</si>
  <si>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</si>
  <si>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</si>
  <si>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</si>
  <si>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</si>
  <si>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</si>
  <si>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</si>
  <si>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</si>
  <si>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</si>
  <si>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</si>
  <si>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</si>
  <si>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</si>
  <si>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</si>
  <si>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</si>
  <si>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</si>
  <si>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</si>
  <si>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</si>
  <si>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</si>
  <si>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</si>
  <si>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</si>
  <si>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</si>
  <si>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</si>
  <si>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</si>
  <si>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</si>
  <si>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</si>
  <si>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</si>
  <si>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</si>
  <si>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</si>
  <si>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</si>
  <si>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</si>
  <si>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</si>
  <si>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</si>
  <si>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</si>
  <si>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</si>
  <si>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</si>
  <si>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</si>
  <si>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</si>
  <si>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</si>
  <si>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</si>
  <si>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</si>
  <si>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</si>
  <si>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</si>
  <si>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</si>
  <si>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</si>
  <si>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</si>
  <si>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</si>
  <si>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</si>
  <si>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</si>
  <si>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</si>
  <si>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</si>
  <si>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</si>
  <si>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</si>
  <si>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</si>
  <si>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</si>
  <si>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</si>
  <si>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</si>
  <si>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</si>
  <si>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</si>
  <si>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</si>
  <si>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</si>
  <si>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</si>
  <si>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</si>
  <si>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</si>
  <si>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</si>
  <si>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</si>
  <si>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</si>
  <si>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</si>
  <si>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</si>
  <si>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</si>
  <si>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</si>
  <si>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</si>
  <si>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</si>
  <si>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</si>
  <si>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</si>
  <si>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</si>
  <si>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</si>
  <si>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</si>
  <si>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</si>
  <si>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</si>
  <si>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</si>
  <si>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</si>
  <si>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</si>
  <si>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</si>
  <si>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</si>
  <si>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</si>
  <si>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</si>
  <si>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</si>
  <si>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</si>
  <si>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</si>
  <si>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</si>
  <si>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</si>
  <si>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</si>
  <si>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</si>
  <si>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</si>
  <si>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</si>
  <si>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</si>
  <si>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</si>
  <si>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</si>
  <si>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</si>
  <si>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</si>
  <si>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</si>
  <si>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</si>
  <si>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</si>
  <si>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</si>
  <si>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</si>
  <si>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</si>
  <si>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</si>
  <si>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</si>
  <si>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</si>
  <si>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</si>
  <si>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</si>
  <si>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</si>
  <si>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</si>
  <si>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</si>
  <si>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</si>
  <si>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</si>
  <si>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</si>
  <si>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</si>
  <si>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</si>
  <si>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</si>
  <si>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</si>
  <si>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</si>
  <si>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</si>
  <si>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</si>
  <si>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</si>
  <si>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</si>
  <si>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</si>
  <si>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</si>
  <si>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</si>
  <si>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</si>
  <si>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</si>
  <si>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</si>
  <si>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</si>
  <si>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</si>
  <si>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</si>
  <si>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</si>
  <si>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</si>
  <si>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</si>
  <si>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</si>
  <si>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</si>
  <si>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</si>
  <si>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</si>
  <si>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</si>
  <si>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</si>
  <si>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</si>
  <si>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</si>
  <si>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</si>
  <si>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</si>
  <si>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</si>
  <si>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</si>
  <si>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</si>
  <si>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</si>
  <si>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</si>
  <si>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</si>
  <si>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</si>
  <si>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</si>
  <si>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</si>
  <si>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</si>
  <si>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</si>
  <si>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</si>
  <si>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</si>
  <si>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</si>
  <si>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</si>
  <si>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</si>
  <si>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</si>
  <si>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</si>
  <si>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</si>
  <si>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</si>
  <si>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</si>
  <si>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</si>
  <si>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</si>
  <si>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</si>
  <si>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</si>
  <si>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</si>
  <si>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</si>
  <si>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</si>
  <si>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</si>
  <si>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</si>
  <si>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</si>
  <si>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</si>
  <si>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</si>
  <si>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</si>
  <si>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</si>
  <si>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</si>
  <si>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</si>
  <si>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</si>
  <si>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</si>
  <si>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</si>
  <si>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</si>
  <si>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</si>
  <si>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</si>
  <si>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</si>
  <si>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</si>
  <si>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</si>
  <si>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</si>
  <si>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</si>
  <si>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</si>
  <si>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</si>
  <si>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</si>
  <si>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</si>
  <si>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</si>
  <si>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</si>
  <si>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</si>
  <si>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</si>
  <si>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</si>
  <si>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</si>
  <si>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</si>
  <si>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</si>
  <si>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</si>
  <si>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</si>
  <si>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</si>
  <si>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</si>
  <si>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</si>
  <si>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</si>
  <si>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</si>
  <si>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</si>
  <si>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</si>
  <si>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</si>
  <si>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</si>
  <si>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</si>
  <si>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</si>
  <si>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</si>
  <si>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</si>
  <si>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</si>
  <si>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</si>
  <si>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</si>
  <si>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</si>
  <si>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</si>
  <si>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</si>
  <si>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</si>
  <si>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</si>
  <si>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</si>
  <si>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</si>
  <si>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</si>
  <si>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</si>
  <si>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</si>
  <si>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</si>
  <si>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</si>
  <si>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</si>
  <si>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</si>
  <si>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</si>
  <si>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</si>
  <si>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</si>
  <si>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</si>
  <si>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</si>
  <si>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</si>
  <si>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</si>
  <si>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</si>
  <si>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</si>
  <si>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</si>
  <si>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</si>
  <si>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</si>
  <si>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</si>
  <si>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</si>
  <si>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</si>
  <si>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</si>
  <si>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</si>
  <si>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</si>
  <si>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</si>
  <si>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</si>
  <si>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</si>
  <si>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</si>
  <si>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</si>
  <si>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</si>
  <si>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</si>
  <si>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</si>
  <si>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</si>
  <si>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</si>
  <si>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</si>
  <si>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</si>
  <si>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</si>
  <si>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</si>
  <si>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</si>
  <si>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</si>
  <si>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</si>
  <si>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</si>
  <si>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</si>
  <si>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</si>
  <si>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</si>
  <si>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</si>
  <si>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</si>
  <si>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</si>
  <si>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</si>
  <si>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</si>
  <si>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</si>
  <si>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</si>
  <si>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</si>
  <si>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</si>
  <si>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</si>
  <si>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</si>
  <si>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</si>
  <si>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</si>
  <si>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</si>
  <si>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</si>
  <si>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</si>
  <si>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</si>
  <si>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</si>
  <si>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</si>
  <si>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</si>
  <si>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</si>
  <si>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</si>
  <si>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</si>
  <si>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</si>
  <si>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</si>
  <si>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</si>
  <si>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</si>
  <si>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</si>
  <si>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</si>
  <si>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</si>
  <si>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</si>
  <si>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</si>
  <si>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</si>
  <si>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</si>
  <si>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</si>
  <si>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</si>
  <si>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</si>
  <si>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</si>
  <si>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</si>
  <si>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</si>
  <si>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</si>
  <si>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</si>
  <si>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</si>
  <si>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</si>
  <si>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</si>
  <si>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</si>
  <si>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</si>
  <si>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</si>
  <si>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</si>
  <si>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</si>
  <si>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</si>
  <si>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</si>
  <si>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</si>
  <si>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</si>
  <si>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</si>
  <si>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</si>
  <si>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</si>
  <si>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</si>
  <si>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</si>
  <si>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</si>
  <si>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</si>
  <si>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</si>
  <si>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</si>
  <si>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</si>
  <si>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</si>
  <si>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</si>
  <si>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</si>
  <si>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</si>
  <si>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</si>
  <si>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</si>
  <si>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</si>
  <si>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</si>
  <si>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</si>
  <si>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</si>
  <si>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</si>
  <si>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</si>
  <si>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</si>
  <si>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</si>
  <si>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</si>
  <si>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</si>
  <si>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</si>
  <si>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</si>
  <si>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</si>
  <si>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</si>
  <si>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</si>
  <si>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</si>
  <si>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</si>
  <si>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</si>
  <si>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</si>
  <si>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</si>
  <si>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</si>
  <si>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</si>
  <si>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</si>
  <si>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</si>
  <si>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</si>
  <si>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</si>
  <si>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</si>
  <si>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</si>
  <si>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</si>
  <si>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</si>
  <si>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</si>
  <si>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</si>
  <si>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</si>
  <si>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</si>
  <si>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</si>
  <si>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</si>
  <si>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</si>
  <si>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</si>
  <si>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</si>
  <si>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</si>
  <si>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</si>
  <si>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</si>
  <si>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</si>
  <si>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</si>
  <si>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</si>
  <si>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</si>
  <si>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</si>
  <si>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</si>
  <si>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</si>
  <si>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</si>
  <si>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</si>
  <si>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</si>
  <si>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</si>
  <si>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</si>
  <si>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</si>
  <si>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</si>
  <si>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</si>
  <si>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</si>
  <si>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</si>
  <si>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</si>
  <si>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</si>
  <si>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</si>
  <si>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</si>
  <si>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</si>
  <si>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</si>
  <si>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</si>
  <si>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</si>
  <si>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</si>
  <si>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</si>
  <si>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</si>
  <si>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</si>
  <si>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</si>
  <si>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</si>
  <si>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</si>
  <si>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</si>
  <si>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</si>
  <si>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</si>
  <si>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</si>
  <si>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</si>
  <si>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</si>
  <si>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</si>
  <si>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</si>
  <si>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</si>
  <si>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</si>
  <si>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</si>
  <si>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</si>
  <si>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</si>
  <si>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</si>
  <si>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</si>
  <si>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</si>
  <si>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</si>
  <si>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</si>
  <si>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</si>
  <si>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</si>
  <si>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</si>
  <si>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</si>
  <si>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</si>
  <si>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</si>
  <si>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</si>
  <si>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</si>
  <si>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</si>
  <si>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</si>
  <si>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</si>
  <si>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</si>
  <si>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</si>
  <si>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</si>
  <si>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</si>
  <si>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</si>
  <si>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</si>
  <si>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</si>
  <si>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</si>
  <si>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</si>
  <si>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</si>
  <si>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</si>
  <si>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</si>
  <si>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</si>
  <si>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</si>
  <si>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</si>
  <si>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</si>
  <si>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</si>
  <si>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</si>
  <si>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</si>
  <si>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</si>
  <si>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</si>
  <si>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</si>
  <si>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</si>
  <si>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</si>
  <si>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</si>
  <si>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</si>
  <si>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</si>
  <si>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</si>
  <si>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</si>
  <si>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</si>
  <si>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</si>
  <si>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</si>
  <si>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</si>
  <si>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</si>
  <si>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</si>
  <si>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</si>
  <si>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</si>
  <si>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</si>
  <si>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</si>
  <si>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</si>
  <si>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</si>
  <si>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</si>
  <si>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</si>
  <si>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</si>
  <si>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</si>
  <si>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</si>
  <si>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</si>
  <si>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</si>
  <si>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</si>
  <si>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</si>
  <si>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</si>
  <si>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</si>
  <si>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</si>
  <si>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</si>
  <si>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</si>
  <si>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</si>
  <si>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</si>
  <si>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</si>
  <si>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</si>
  <si>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</si>
  <si>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</si>
  <si>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</si>
  <si>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</si>
  <si>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</si>
  <si>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</si>
  <si>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</si>
  <si>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</si>
  <si>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</si>
  <si>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</si>
  <si>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</si>
  <si>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</si>
  <si>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</si>
  <si>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</si>
  <si>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</si>
  <si>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</si>
  <si>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</si>
  <si>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</si>
  <si>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</si>
  <si>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</si>
  <si>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</si>
  <si>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</si>
  <si>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</si>
  <si>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</si>
  <si>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</si>
  <si>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</si>
  <si>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</si>
  <si>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</si>
  <si>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</si>
  <si>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</si>
  <si>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</si>
  <si>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</si>
  <si>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</si>
  <si>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</si>
  <si>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</si>
  <si>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</si>
  <si>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</si>
  <si>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</si>
  <si>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</si>
  <si>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</si>
  <si>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</si>
  <si>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</si>
  <si>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</si>
  <si>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</si>
  <si>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</si>
  <si>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</si>
  <si>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</si>
  <si>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</si>
  <si>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</si>
  <si>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</si>
  <si>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</si>
  <si>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</si>
  <si>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</si>
  <si>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</si>
  <si>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</si>
  <si>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</si>
  <si>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</si>
  <si>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</si>
  <si>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</si>
  <si>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</si>
  <si>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</si>
  <si>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</si>
  <si>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</si>
  <si>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</si>
  <si>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</si>
  <si>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</si>
  <si>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</si>
  <si>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</si>
  <si>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</si>
  <si>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</si>
  <si>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</si>
  <si>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</si>
  <si>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</si>
  <si>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</si>
  <si>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</si>
  <si>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</si>
  <si>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</si>
  <si>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</si>
  <si>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</si>
  <si>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</si>
  <si>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</si>
  <si>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</si>
  <si>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</si>
  <si>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</si>
  <si>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</si>
  <si>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</si>
  <si>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</si>
  <si>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</si>
  <si>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</si>
  <si>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</si>
  <si>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</si>
  <si>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</si>
  <si>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</si>
  <si>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</si>
  <si>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</si>
  <si>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</si>
  <si>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</si>
  <si>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</si>
  <si>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</si>
  <si>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</si>
  <si>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</si>
  <si>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</si>
  <si>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</si>
  <si>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</si>
  <si>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</si>
  <si>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</si>
  <si>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</si>
  <si>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</si>
  <si>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</si>
  <si>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</si>
  <si>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</si>
  <si>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</si>
  <si>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</si>
  <si>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</si>
  <si>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</si>
  <si>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</si>
  <si>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</si>
  <si>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</si>
  <si>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</si>
  <si>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</si>
  <si>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</si>
  <si>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</si>
  <si>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</si>
  <si>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</si>
  <si>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</si>
  <si>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</si>
  <si>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</si>
  <si>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</si>
  <si>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</si>
  <si>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</si>
  <si>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</si>
  <si>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</si>
  <si>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</si>
  <si>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</si>
  <si>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</si>
  <si>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</si>
  <si>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</si>
  <si>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</si>
  <si>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</si>
  <si>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</si>
  <si>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</si>
  <si>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</si>
  <si>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</si>
  <si>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</si>
  <si>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</si>
  <si>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</si>
  <si>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</si>
  <si>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</si>
  <si>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</si>
  <si>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</si>
  <si>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</si>
  <si>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</si>
  <si>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</si>
  <si>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</si>
  <si>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</si>
  <si>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</si>
  <si>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</si>
  <si>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</si>
  <si>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</si>
  <si>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</si>
  <si>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</si>
  <si>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</si>
  <si>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</si>
  <si>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</si>
  <si>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</si>
  <si>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</si>
  <si>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</si>
  <si>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</si>
  <si>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</si>
  <si>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</si>
  <si>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</si>
  <si>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</si>
  <si>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</si>
  <si>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</si>
  <si>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</si>
  <si>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</si>
  <si>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</si>
  <si>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</si>
  <si>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</si>
  <si>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</si>
  <si>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</si>
  <si>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</si>
  <si>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</si>
  <si>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</si>
  <si>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</si>
  <si>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</si>
  <si>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</si>
  <si>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</si>
  <si>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</si>
  <si>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</si>
  <si>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</si>
  <si>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</si>
  <si>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</si>
  <si>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</si>
  <si>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</si>
  <si>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</si>
  <si>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</si>
  <si>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</si>
  <si>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</si>
  <si>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</si>
  <si>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</si>
  <si>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</si>
  <si>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</si>
  <si>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</si>
  <si>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</si>
  <si>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</si>
  <si>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</si>
  <si>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</si>
  <si>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</si>
  <si>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</si>
  <si>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</si>
  <si>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</si>
  <si>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</si>
  <si>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</si>
  <si>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</si>
  <si>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</si>
  <si>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</si>
  <si>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</si>
  <si>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</si>
  <si>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</si>
  <si>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</si>
  <si>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</si>
  <si>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</si>
  <si>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</si>
  <si>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</si>
  <si>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</si>
  <si>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</si>
  <si>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</si>
  <si>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</si>
  <si>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</si>
  <si>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</si>
  <si>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</si>
  <si>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</si>
  <si>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</si>
  <si>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</si>
  <si>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</si>
  <si>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</si>
  <si>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</si>
  <si>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</si>
  <si>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</si>
  <si>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</si>
  <si>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</si>
  <si>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</si>
  <si>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</si>
  <si>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</si>
  <si>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</si>
  <si>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</si>
  <si>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</si>
  <si>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</si>
  <si>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</si>
  <si>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</si>
  <si>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</si>
  <si>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</si>
  <si>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</si>
  <si>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</si>
  <si>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</si>
  <si>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</si>
  <si>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</si>
  <si>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</si>
  <si>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</si>
  <si>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</si>
  <si>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</si>
  <si>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</si>
  <si>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</si>
  <si>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</si>
  <si>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</si>
  <si>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</si>
  <si>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</si>
  <si>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</si>
  <si>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</si>
  <si>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</si>
  <si>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</si>
  <si>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</si>
  <si>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</si>
  <si>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</si>
  <si>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</si>
  <si>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</si>
  <si>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</si>
  <si>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</si>
  <si>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</si>
  <si>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</si>
  <si>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</si>
  <si>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</si>
  <si>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</si>
  <si>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</si>
  <si>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</si>
  <si>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</si>
  <si>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</si>
  <si>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</si>
  <si>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</si>
  <si>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</si>
  <si>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</si>
  <si>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</si>
  <si>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</si>
  <si>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</si>
  <si>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</si>
  <si>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</si>
  <si>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</si>
  <si>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</si>
  <si>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</si>
  <si>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</si>
  <si>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</si>
  <si>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</si>
  <si>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</si>
  <si>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</si>
  <si>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</si>
  <si>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</si>
  <si>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</si>
  <si>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</si>
  <si>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</si>
  <si>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</si>
  <si>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</si>
  <si>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</si>
  <si>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</si>
  <si>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</si>
  <si>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</si>
  <si>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</si>
  <si>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</si>
  <si>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</si>
  <si>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</si>
  <si>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</si>
  <si>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</si>
  <si>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</si>
  <si>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</si>
  <si>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</si>
  <si>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</si>
  <si>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</si>
  <si>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</si>
  <si>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</si>
  <si>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</si>
  <si>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</si>
  <si>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</si>
  <si>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</si>
  <si>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</si>
  <si>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</si>
  <si>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</si>
  <si>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</si>
  <si>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</si>
  <si>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</si>
  <si>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</si>
  <si>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</si>
  <si>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</si>
  <si>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</si>
  <si>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</si>
  <si>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</si>
  <si>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</si>
  <si>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</si>
  <si>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</si>
  <si>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</si>
  <si>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</si>
  <si>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</si>
  <si>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</si>
  <si>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</si>
  <si>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</si>
  <si>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</si>
  <si>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</si>
  <si>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</si>
  <si>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</si>
  <si>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</si>
  <si>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</si>
  <si>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</si>
  <si>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</si>
  <si>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</si>
  <si>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</si>
  <si>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</si>
  <si>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</si>
  <si>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</si>
  <si>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</si>
  <si>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</si>
  <si>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</si>
  <si>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</si>
  <si>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</si>
  <si>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</si>
  <si>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</si>
  <si>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</si>
  <si>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</si>
  <si>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</si>
  <si>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</si>
  <si>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</si>
  <si>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</si>
  <si>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</si>
  <si>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</si>
  <si>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</si>
  <si>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</si>
  <si>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</si>
  <si>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</si>
  <si>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</si>
  <si>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</si>
  <si>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</si>
  <si>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</si>
  <si>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</si>
  <si>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</si>
  <si>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</si>
  <si>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</si>
  <si>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</si>
  <si>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</si>
  <si>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</si>
  <si>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</si>
  <si>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</si>
  <si>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</si>
  <si>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</si>
  <si>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</si>
  <si>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</si>
  <si>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</si>
  <si>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</si>
  <si>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</si>
  <si>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</si>
  <si>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</si>
  <si>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</si>
  <si>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</si>
  <si>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</si>
  <si>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</si>
  <si>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</si>
  <si>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</si>
  <si>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</si>
  <si>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</si>
  <si>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</si>
  <si>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</si>
  <si>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</si>
  <si>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</si>
  <si>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</si>
  <si>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</si>
  <si>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</si>
  <si>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</si>
  <si>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</si>
  <si>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</si>
  <si>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</si>
  <si>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</si>
  <si>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</si>
  <si>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</si>
  <si>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</si>
  <si>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</si>
  <si>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</si>
  <si>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</si>
  <si>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</si>
  <si>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</si>
  <si>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</si>
  <si>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</si>
  <si>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</si>
  <si>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</si>
  <si>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</si>
  <si>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</si>
  <si>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</si>
  <si>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</si>
  <si>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</si>
  <si>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</si>
  <si>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</si>
  <si>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</si>
  <si>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</si>
  <si>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</si>
  <si>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</si>
  <si>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</si>
  <si>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</si>
  <si>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</si>
  <si>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</si>
  <si>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</si>
  <si>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</si>
  <si>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</si>
  <si>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</si>
  <si>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</si>
  <si>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</si>
  <si>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</si>
  <si>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</si>
  <si>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</si>
  <si>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</si>
  <si>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</si>
  <si>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</si>
  <si>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</si>
  <si>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</si>
  <si>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</si>
  <si>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</si>
  <si>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</si>
  <si>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</si>
  <si>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</si>
  <si>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</si>
  <si>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</si>
  <si>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</si>
  <si>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</si>
  <si>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</si>
  <si>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</si>
  <si>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</si>
  <si>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</si>
  <si>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</si>
  <si>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</si>
  <si>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</si>
  <si>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</si>
  <si>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</si>
  <si>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</si>
  <si>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</si>
  <si>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</si>
  <si>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</si>
  <si>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</si>
  <si>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</si>
  <si>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</si>
  <si>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</si>
  <si>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</si>
  <si>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</si>
  <si>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</si>
  <si>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</si>
  <si>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</si>
  <si>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</si>
  <si>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</si>
  <si>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</si>
  <si>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</si>
  <si>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</si>
  <si>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</si>
  <si>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</si>
  <si>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</si>
  <si>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</si>
  <si>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</si>
  <si>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</si>
  <si>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</si>
  <si>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</si>
  <si>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</si>
  <si>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</si>
  <si>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</si>
  <si>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</si>
  <si>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</si>
  <si>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</si>
  <si>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</si>
  <si>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</si>
  <si>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</si>
  <si>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</si>
  <si>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</si>
  <si>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</si>
  <si>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</si>
  <si>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</si>
  <si>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</si>
  <si>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</si>
  <si>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</si>
  <si>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</si>
  <si>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</si>
  <si>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</si>
  <si>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</si>
  <si>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</si>
  <si>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</si>
  <si>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</si>
  <si>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</si>
  <si>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</si>
  <si>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</si>
  <si>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</si>
  <si>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</si>
  <si>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</si>
  <si>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</si>
  <si>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</si>
  <si>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</si>
  <si>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</si>
  <si>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</si>
  <si>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</si>
  <si>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</si>
  <si>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</si>
  <si>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</si>
  <si>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</si>
  <si>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</si>
  <si>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</si>
  <si>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</si>
  <si>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</si>
  <si>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</si>
  <si>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</si>
  <si>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</si>
  <si>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</si>
  <si>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</si>
  <si>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</si>
  <si>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</si>
  <si>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</si>
  <si>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</si>
  <si>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</si>
  <si>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</si>
  <si>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</si>
  <si>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</si>
  <si>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</si>
  <si>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</si>
  <si>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</si>
  <si>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</si>
  <si>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</si>
  <si>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</si>
  <si>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</si>
  <si>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</si>
  <si>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</si>
  <si>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</si>
  <si>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</si>
  <si>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</si>
  <si>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</si>
  <si>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</si>
  <si>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</si>
  <si>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</si>
  <si>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</si>
  <si>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</si>
  <si>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</si>
  <si>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</si>
  <si>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</si>
  <si>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</si>
  <si>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</si>
  <si>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</si>
  <si>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</si>
  <si>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</si>
  <si>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</si>
  <si>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</si>
  <si>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</si>
  <si>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</si>
  <si>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</si>
  <si>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</si>
  <si>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</si>
  <si>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</si>
  <si>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</si>
  <si>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</si>
  <si>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</si>
  <si>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</si>
  <si>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</si>
  <si>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</si>
  <si>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</si>
  <si>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</si>
  <si>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</si>
  <si>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</si>
  <si>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</si>
  <si>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</si>
  <si>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</si>
  <si>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</si>
  <si>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</si>
  <si>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</si>
  <si>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</si>
  <si>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</si>
  <si>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</si>
  <si>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</si>
  <si>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</si>
  <si>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</si>
  <si>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</si>
  <si>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</si>
  <si>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</si>
  <si>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</si>
  <si>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</si>
  <si>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</si>
  <si>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</si>
  <si>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</si>
  <si>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</si>
  <si>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</si>
  <si>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</si>
  <si>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</si>
  <si>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</si>
  <si>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</si>
  <si>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</si>
  <si>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</si>
  <si>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</si>
  <si>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</si>
  <si>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</si>
  <si>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</si>
  <si>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</si>
  <si>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</si>
  <si>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</si>
  <si>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</si>
  <si>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</si>
  <si>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</si>
  <si>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</si>
  <si>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</si>
  <si>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</si>
  <si>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</si>
  <si>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</si>
  <si>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</si>
  <si>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</si>
  <si>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</si>
  <si>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</si>
  <si>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</si>
  <si>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</si>
  <si>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</si>
  <si>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</si>
  <si>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</si>
  <si>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</si>
  <si>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</si>
  <si>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</si>
  <si>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</si>
  <si>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</si>
  <si>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</si>
  <si>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</si>
  <si>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</si>
  <si>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</si>
  <si>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</si>
  <si>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</si>
  <si>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</si>
  <si>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</si>
  <si>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</si>
  <si>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</si>
  <si>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</si>
  <si>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</si>
  <si>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</si>
  <si>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</si>
  <si>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</si>
  <si>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</si>
  <si>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</si>
  <si>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</si>
  <si>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</si>
  <si>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</si>
  <si>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</si>
  <si>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</si>
  <si>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</si>
  <si>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</si>
  <si>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</si>
  <si>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</si>
  <si>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</si>
  <si>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</si>
  <si>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</si>
  <si>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</si>
  <si>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</si>
  <si>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</si>
  <si>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</si>
  <si>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</si>
  <si>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</si>
  <si>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</si>
  <si>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</si>
  <si>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</si>
  <si>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</si>
  <si>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</si>
  <si>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</si>
  <si>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</si>
  <si>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</si>
  <si>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</si>
  <si>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</si>
  <si>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</si>
  <si>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</si>
  <si>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</si>
  <si>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</si>
  <si>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</si>
  <si>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</si>
  <si>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</si>
  <si>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</si>
  <si>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</si>
  <si>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</si>
  <si>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</si>
  <si>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</si>
  <si>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</si>
  <si>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</si>
  <si>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</si>
  <si>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</si>
  <si>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</si>
  <si>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</si>
  <si>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</si>
  <si>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</si>
  <si>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</si>
  <si>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</si>
  <si>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</si>
  <si>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</si>
  <si>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</si>
  <si>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</si>
  <si>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</si>
  <si>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</si>
  <si>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</si>
  <si>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</si>
  <si>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</si>
  <si>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</si>
  <si>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</si>
  <si>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</si>
  <si>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</si>
  <si>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</si>
  <si>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</si>
  <si>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</si>
  <si>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</si>
  <si>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</si>
  <si>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</si>
  <si>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</si>
  <si>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</si>
  <si>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</si>
  <si>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</si>
  <si>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</si>
  <si>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</si>
  <si>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</si>
  <si>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</si>
  <si>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</si>
  <si>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</si>
  <si>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</si>
  <si>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</si>
  <si>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</si>
  <si>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</si>
  <si>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</si>
  <si>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</si>
  <si>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</si>
  <si>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</si>
  <si>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</si>
  <si>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</si>
  <si>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</si>
  <si>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</si>
  <si>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</si>
  <si>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</si>
  <si>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</si>
  <si>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</si>
  <si>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</si>
  <si>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</si>
  <si>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</si>
  <si>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</si>
  <si>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</si>
  <si>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</si>
  <si>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</si>
  <si>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</si>
  <si>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</si>
  <si>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</si>
  <si>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</si>
  <si>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</si>
  <si>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</si>
  <si>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</si>
  <si>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</si>
  <si>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</si>
  <si>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</si>
  <si>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</si>
  <si>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</si>
  <si>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</si>
  <si>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</si>
  <si>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</si>
  <si>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</si>
  <si>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</si>
  <si>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</si>
  <si>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</si>
  <si>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</si>
  <si>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</si>
  <si>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</si>
  <si>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</si>
  <si>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</si>
  <si>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</si>
  <si>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</si>
  <si>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</si>
  <si>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</si>
  <si>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</si>
  <si>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</si>
  <si>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</si>
  <si>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</si>
  <si>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</si>
  <si>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</si>
  <si>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</si>
  <si>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</si>
  <si>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</si>
  <si>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</si>
  <si>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</si>
  <si>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</si>
  <si>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</si>
  <si>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</si>
  <si>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</si>
  <si>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</si>
  <si>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</si>
  <si>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</si>
  <si>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</si>
  <si>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</si>
  <si>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</si>
  <si>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</si>
  <si>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</si>
  <si>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</si>
  <si>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</si>
  <si>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</si>
  <si>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</si>
  <si>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</si>
  <si>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</si>
  <si>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</si>
  <si>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</si>
  <si>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</si>
  <si>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</si>
  <si>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</si>
  <si>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</si>
  <si>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</si>
  <si>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</si>
  <si>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</si>
  <si>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</si>
  <si>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</si>
  <si>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</si>
  <si>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</si>
  <si>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</si>
  <si>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</si>
  <si>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</si>
  <si>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</si>
  <si>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</si>
  <si>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</si>
  <si>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</si>
  <si>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</si>
  <si>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</si>
  <si>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</si>
  <si>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</si>
  <si>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</si>
  <si>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</si>
  <si>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</si>
  <si>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</si>
  <si>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</si>
  <si>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</si>
  <si>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</si>
  <si>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</si>
  <si>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</si>
  <si>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</si>
  <si>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</si>
  <si>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</si>
  <si>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</si>
  <si>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</si>
  <si>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</si>
  <si>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</si>
  <si>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</si>
  <si>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</si>
  <si>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</si>
  <si>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</si>
  <si>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</si>
  <si>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</si>
  <si>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</si>
  <si>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</si>
  <si>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</si>
  <si>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</si>
  <si>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</si>
  <si>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</si>
  <si>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</si>
  <si>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</si>
  <si>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</si>
  <si>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</si>
  <si>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</si>
  <si>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</si>
  <si>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</si>
  <si>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</si>
  <si>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</si>
  <si>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</si>
  <si>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</si>
  <si>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</si>
  <si>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</si>
  <si>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</si>
  <si>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</si>
  <si>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</si>
  <si>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</si>
  <si>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</si>
  <si>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</si>
  <si>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</si>
  <si>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</si>
  <si>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</si>
  <si>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</si>
  <si>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</si>
  <si>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</si>
  <si>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</si>
  <si>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</si>
  <si>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</si>
  <si>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</si>
  <si>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</si>
  <si>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</si>
  <si>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</si>
  <si>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</si>
  <si>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</si>
  <si>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</si>
  <si>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</si>
  <si>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</si>
  <si>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</si>
  <si>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</si>
  <si>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</si>
  <si>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</si>
  <si>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</si>
  <si>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</si>
  <si>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</si>
  <si>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</si>
  <si>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</si>
  <si>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</si>
  <si>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</si>
  <si>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</si>
  <si>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</si>
  <si>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</si>
  <si>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</si>
  <si>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</si>
  <si>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</si>
  <si>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</si>
  <si>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</si>
  <si>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</si>
  <si>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</si>
  <si>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</si>
  <si>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</si>
  <si>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</si>
  <si>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</si>
  <si>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</si>
  <si>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</si>
  <si>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</si>
  <si>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</si>
  <si>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</si>
  <si>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</si>
  <si>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</si>
  <si>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</si>
  <si>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</si>
  <si>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</si>
  <si>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</si>
  <si>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</si>
  <si>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</si>
  <si>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</si>
  <si>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</si>
  <si>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</si>
  <si>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</si>
  <si>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</si>
  <si>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</si>
  <si>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</si>
  <si>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</si>
  <si>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</si>
  <si>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</si>
  <si>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</si>
  <si>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</si>
  <si>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</si>
  <si>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</si>
  <si>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</si>
  <si>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</si>
  <si>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</si>
  <si>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</si>
  <si>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</si>
  <si>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</si>
  <si>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</si>
  <si>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</si>
  <si>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</si>
  <si>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</si>
  <si>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</si>
  <si>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</si>
  <si>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</si>
  <si>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</si>
  <si>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</si>
  <si>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</si>
  <si>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</si>
  <si>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</si>
  <si>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</si>
  <si>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</si>
  <si>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</si>
  <si>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</si>
  <si>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</si>
  <si>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</si>
  <si>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</si>
  <si>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</si>
  <si>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</si>
  <si>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</si>
  <si>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</si>
  <si>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</si>
  <si>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</si>
  <si>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</si>
  <si>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</si>
  <si>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</si>
  <si>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</si>
  <si>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</si>
  <si>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</si>
  <si>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</si>
  <si>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</si>
  <si>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</si>
  <si>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</si>
  <si>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</si>
  <si>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</si>
  <si>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</si>
  <si>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</si>
  <si>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</si>
  <si>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</si>
  <si>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</si>
  <si>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</si>
  <si>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</si>
  <si>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</si>
  <si>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</si>
  <si>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</si>
  <si>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</si>
  <si>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</si>
  <si>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</si>
  <si>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</si>
  <si>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</si>
  <si>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</si>
  <si>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</si>
  <si>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</si>
  <si>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</si>
  <si>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</si>
  <si>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</si>
  <si>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</si>
  <si>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</si>
  <si>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</si>
  <si>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</si>
  <si>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</si>
  <si>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</si>
  <si>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</si>
  <si>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</si>
  <si>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</si>
  <si>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</si>
  <si>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</si>
  <si>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</si>
  <si>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</si>
  <si>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</si>
  <si>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</si>
  <si>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</si>
  <si>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</si>
  <si>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</si>
  <si>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</si>
  <si>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</si>
  <si>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</si>
  <si>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</si>
  <si>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</si>
  <si>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</si>
  <si>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</si>
  <si>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</si>
  <si>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</si>
  <si>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</si>
  <si>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</si>
  <si>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</si>
  <si>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</si>
  <si>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</si>
  <si>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</si>
  <si>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</si>
  <si>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</si>
  <si>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</si>
  <si>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</si>
  <si>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</si>
  <si>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</si>
  <si>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</si>
  <si>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</si>
  <si>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</si>
  <si>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</si>
  <si>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</si>
  <si>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</si>
  <si>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</si>
  <si>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</si>
  <si>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</si>
  <si>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</si>
  <si>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</si>
  <si>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</si>
  <si>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</si>
  <si>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</si>
  <si>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</si>
  <si>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</si>
  <si>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</si>
  <si>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</si>
  <si>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</si>
  <si>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</si>
  <si>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</si>
  <si>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</si>
  <si>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</si>
  <si>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</si>
  <si>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</si>
  <si>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</si>
  <si>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</si>
  <si>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</si>
  <si>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</si>
  <si>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</si>
  <si>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</si>
  <si>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</si>
  <si>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</si>
  <si>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</si>
  <si>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</si>
  <si>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</si>
  <si>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</si>
  <si>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</si>
  <si>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</si>
  <si>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</si>
  <si>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</si>
  <si>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</si>
  <si>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</si>
  <si>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</si>
  <si>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</si>
  <si>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</si>
  <si>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</si>
  <si>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</si>
  <si>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</si>
  <si>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</si>
  <si>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</si>
  <si>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</si>
  <si>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</si>
  <si>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</si>
  <si>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</si>
  <si>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</si>
  <si>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</si>
  <si>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</si>
  <si>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</si>
  <si>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</si>
  <si>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</si>
  <si>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</si>
  <si>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</si>
  <si>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</si>
  <si>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</si>
  <si>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</si>
  <si>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</si>
  <si>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</si>
  <si>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</si>
  <si>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</si>
  <si>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</si>
  <si>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</si>
  <si>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</si>
  <si>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</si>
  <si>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</si>
  <si>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</si>
  <si>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</si>
  <si>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</si>
  <si>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</si>
  <si>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</si>
  <si>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</si>
  <si>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</si>
  <si>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</si>
  <si>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</si>
  <si>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</si>
  <si>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</si>
  <si>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</si>
  <si>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</si>
  <si>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</si>
  <si>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</si>
  <si>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</si>
  <si>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</si>
  <si>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</si>
  <si>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</si>
  <si>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</si>
  <si>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</si>
  <si>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</si>
  <si>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</si>
  <si>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</si>
  <si>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</si>
  <si>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</si>
  <si>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</si>
  <si>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</si>
  <si>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</si>
  <si>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</si>
  <si>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</si>
  <si>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</si>
  <si>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</si>
  <si>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</si>
  <si>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</si>
  <si>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</si>
  <si>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</si>
  <si>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</si>
  <si>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</si>
  <si>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</si>
  <si>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</si>
  <si>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</si>
  <si>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</si>
  <si>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</si>
  <si>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</si>
  <si>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</si>
  <si>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</si>
  <si>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</si>
  <si>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</si>
  <si>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</si>
  <si>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</si>
  <si>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</si>
  <si>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</si>
  <si>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</si>
  <si>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</si>
  <si>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</si>
  <si>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</si>
  <si>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</si>
  <si>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</si>
  <si>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</si>
  <si>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</si>
  <si>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</si>
  <si>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</si>
  <si>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</si>
  <si>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</si>
  <si>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</si>
  <si>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</si>
  <si>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</si>
  <si>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</si>
  <si>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</si>
  <si>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</si>
  <si>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</si>
  <si>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</si>
  <si>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</si>
  <si>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</si>
  <si>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</si>
  <si>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</si>
  <si>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</si>
  <si>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</si>
  <si>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</si>
  <si>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</si>
  <si>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</si>
  <si>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</si>
  <si>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</si>
  <si>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</si>
  <si>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</si>
  <si>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</si>
  <si>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</si>
  <si>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</si>
  <si>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</si>
  <si>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</si>
  <si>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</si>
  <si>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</si>
  <si>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</si>
  <si>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</si>
  <si>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</si>
  <si>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</si>
  <si>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</si>
  <si>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</si>
  <si>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</si>
  <si>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</si>
  <si>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</si>
  <si>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</si>
  <si>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</si>
  <si>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</si>
  <si>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</si>
  <si>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</si>
  <si>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</si>
  <si>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</si>
  <si>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</si>
  <si>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</si>
  <si>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</si>
  <si>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</si>
  <si>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</si>
  <si>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</si>
  <si>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</si>
  <si>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</si>
  <si>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</si>
  <si>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</si>
  <si>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</si>
  <si>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</si>
  <si>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</si>
  <si>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</si>
  <si>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</si>
  <si>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</si>
  <si>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</si>
  <si>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</si>
  <si>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</si>
  <si>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</si>
  <si>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</si>
  <si>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</si>
  <si>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</si>
  <si>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</si>
  <si>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</si>
  <si>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</si>
  <si>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</si>
  <si>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</si>
  <si>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</si>
  <si>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</si>
  <si>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</si>
  <si>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</si>
  <si>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</si>
  <si>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</si>
  <si>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</si>
  <si>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</si>
  <si>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</si>
  <si>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</si>
  <si>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</si>
  <si>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</si>
  <si>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</si>
  <si>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</si>
  <si>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</si>
  <si>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</si>
  <si>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</si>
  <si>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</si>
  <si>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</si>
  <si>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</si>
  <si>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</si>
  <si>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</si>
  <si>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</si>
  <si>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</si>
  <si>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</si>
  <si>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</si>
  <si>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</si>
  <si>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</si>
  <si>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</si>
  <si>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</si>
  <si>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</si>
  <si>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</si>
  <si>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</si>
  <si>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</si>
  <si>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</si>
  <si>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</si>
  <si>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</si>
  <si>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</si>
  <si>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</si>
  <si>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</si>
  <si>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</si>
  <si>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</si>
  <si>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</si>
  <si>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</si>
  <si>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</si>
  <si>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</si>
  <si>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</si>
  <si>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</si>
  <si>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</si>
  <si>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</si>
  <si>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</si>
  <si>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</si>
  <si>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</si>
  <si>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</si>
  <si>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</si>
  <si>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</si>
  <si>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</si>
  <si>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</si>
  <si>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</si>
  <si>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</si>
  <si>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</si>
  <si>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</si>
  <si>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</si>
  <si>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</si>
  <si>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</si>
  <si>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</si>
  <si>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</si>
  <si>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</si>
  <si>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</si>
  <si>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</si>
  <si>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</si>
  <si>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</si>
  <si>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</si>
  <si>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</si>
  <si>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</si>
  <si>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</si>
  <si>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</si>
  <si>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</si>
  <si>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</si>
  <si>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</si>
  <si>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</si>
  <si>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</si>
  <si>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</si>
  <si>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</si>
  <si>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</si>
  <si>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</si>
  <si>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</si>
  <si>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</si>
  <si>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</si>
  <si>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</si>
  <si>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</si>
  <si>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</si>
  <si>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</si>
  <si>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</si>
  <si>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</si>
  <si>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</si>
  <si>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</si>
  <si>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</si>
  <si>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</si>
  <si>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</si>
  <si>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</si>
  <si>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</si>
  <si>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</si>
  <si>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</si>
  <si>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</si>
  <si>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</si>
  <si>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</si>
  <si>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</si>
  <si>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</si>
  <si>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</si>
  <si>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</si>
  <si>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</si>
  <si>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</si>
  <si>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</si>
  <si>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</si>
  <si>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</si>
  <si>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</si>
  <si>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</si>
  <si>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</si>
  <si>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</si>
  <si>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</si>
  <si>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</si>
  <si>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</si>
  <si>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</si>
  <si>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</si>
  <si>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</si>
  <si>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</si>
  <si>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</si>
  <si>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</si>
  <si>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</si>
  <si>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</si>
  <si>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</si>
  <si>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</si>
  <si>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</si>
  <si>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</si>
  <si>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</si>
  <si>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</si>
  <si>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</si>
  <si>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</si>
  <si>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</si>
  <si>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</si>
  <si>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</si>
  <si>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</si>
  <si>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</si>
  <si>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</si>
  <si>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</si>
  <si>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</si>
  <si>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</si>
  <si>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</si>
  <si>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</si>
  <si>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</si>
  <si>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</si>
  <si>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</si>
  <si>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</si>
  <si>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</si>
  <si>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</si>
  <si>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</si>
  <si>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</si>
  <si>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</si>
  <si>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</si>
  <si>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</si>
  <si>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</si>
  <si>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</si>
  <si>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</si>
  <si>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</si>
  <si>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</si>
  <si>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</si>
  <si>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</si>
  <si>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</si>
  <si>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</si>
  <si>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</si>
  <si>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</si>
  <si>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</si>
  <si>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</si>
  <si>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</si>
  <si>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</si>
  <si>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</si>
  <si>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</si>
  <si>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</si>
  <si>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</si>
  <si>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</si>
  <si>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</si>
  <si>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</si>
  <si>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</si>
  <si>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</si>
  <si>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</si>
  <si>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</si>
  <si>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</si>
  <si>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</si>
  <si>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</si>
  <si>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</si>
  <si>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</si>
  <si>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</si>
  <si>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</si>
  <si>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</si>
  <si>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</si>
  <si>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</si>
  <si>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</si>
  <si>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</si>
  <si>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</si>
  <si>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</si>
  <si>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</si>
  <si>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</si>
  <si>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</si>
  <si>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</si>
  <si>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</si>
  <si>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</si>
  <si>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</si>
  <si>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</si>
  <si>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</si>
  <si>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</si>
  <si>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</si>
  <si>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</si>
  <si>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</si>
  <si>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</si>
  <si>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</si>
  <si>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</si>
  <si>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</si>
  <si>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</si>
  <si>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</si>
  <si>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</si>
  <si>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</si>
  <si>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</si>
  <si>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</si>
  <si>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</si>
  <si>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</si>
  <si>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</si>
  <si>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</si>
  <si>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</si>
  <si>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</si>
  <si>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</si>
  <si>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</si>
  <si>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</si>
  <si>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</si>
  <si>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</si>
  <si>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</si>
  <si>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</si>
  <si>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</si>
  <si>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</si>
  <si>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</si>
  <si>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</si>
  <si>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</si>
  <si>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</si>
  <si>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</si>
  <si>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</si>
  <si>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</si>
  <si>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</si>
  <si>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</si>
  <si>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</si>
  <si>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</si>
  <si>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</si>
  <si>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</si>
  <si>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</si>
  <si>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</si>
  <si>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</si>
  <si>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</si>
  <si>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</si>
  <si>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</si>
  <si>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</si>
  <si>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</si>
  <si>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</si>
  <si>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</si>
  <si>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</si>
  <si>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</si>
  <si>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</si>
  <si>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</si>
  <si>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</si>
  <si>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</si>
  <si>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</si>
  <si>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</si>
  <si>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</si>
  <si>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</si>
  <si>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</si>
  <si>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</si>
  <si>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</si>
  <si>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</si>
  <si>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</si>
  <si>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</si>
  <si>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</si>
  <si>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</si>
  <si>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</si>
  <si>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</si>
  <si>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</si>
  <si>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</si>
  <si>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</si>
  <si>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</si>
  <si>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</si>
  <si>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</si>
  <si>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</si>
  <si>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</si>
  <si>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</si>
  <si>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</si>
  <si>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</si>
  <si>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</si>
  <si>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</si>
  <si>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</si>
  <si>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</si>
  <si>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</si>
  <si>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</si>
  <si>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</si>
  <si>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</si>
  <si>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</si>
  <si>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</si>
  <si>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</si>
  <si>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</si>
  <si>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</si>
  <si>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</si>
  <si>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</si>
  <si>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</si>
  <si>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</si>
  <si>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</si>
  <si>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</si>
  <si>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</si>
  <si>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</si>
  <si>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</si>
  <si>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</si>
  <si>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</si>
  <si>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</si>
  <si>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</si>
  <si>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</si>
  <si>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</si>
  <si>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</si>
  <si>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</si>
  <si>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</si>
  <si>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</si>
  <si>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</si>
  <si>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</si>
  <si>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</si>
  <si>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</si>
  <si>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</si>
  <si>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</si>
  <si>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</si>
  <si>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</si>
  <si>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</si>
  <si>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</si>
  <si>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</si>
  <si>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</si>
  <si>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</si>
  <si>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</si>
  <si>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</si>
  <si>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</si>
  <si>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</si>
  <si>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</si>
  <si>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</si>
  <si>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</si>
  <si>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</si>
  <si>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</si>
  <si>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</si>
  <si>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</si>
  <si>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</si>
  <si>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</si>
  <si>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</si>
  <si>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</si>
  <si>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</si>
  <si>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</si>
  <si>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</si>
  <si>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</si>
  <si>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</si>
  <si>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</si>
  <si>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</si>
  <si>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</si>
  <si>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</si>
  <si>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</si>
  <si>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</si>
  <si>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</si>
  <si>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</si>
  <si>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</si>
  <si>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</si>
  <si>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</si>
  <si>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</si>
  <si>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</si>
  <si>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</si>
  <si>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</si>
  <si>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</si>
  <si>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</si>
  <si>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</si>
  <si>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</si>
  <si>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</si>
  <si>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</si>
  <si>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</si>
  <si>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</si>
  <si>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</si>
  <si>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</si>
  <si>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</si>
  <si>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</si>
  <si>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</si>
  <si>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</si>
  <si>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</si>
  <si>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</si>
  <si>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</si>
  <si>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</si>
  <si>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</si>
  <si>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</si>
  <si>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</si>
  <si>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</si>
  <si>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</si>
  <si>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</si>
  <si>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</si>
  <si>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</si>
  <si>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</si>
  <si>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</si>
  <si>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</si>
  <si>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</si>
  <si>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</si>
  <si>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</si>
  <si>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</si>
  <si>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</si>
  <si>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</si>
  <si>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</si>
  <si>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</si>
  <si>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</si>
  <si>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</si>
  <si>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</si>
  <si>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</si>
  <si>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</si>
  <si>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</si>
  <si>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</si>
  <si>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</si>
  <si>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</si>
  <si>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</si>
  <si>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</si>
  <si>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</si>
  <si>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</si>
  <si>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</si>
  <si>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</si>
  <si>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</si>
  <si>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</si>
  <si>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</si>
  <si>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</si>
  <si>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</si>
  <si>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</si>
  <si>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</si>
  <si>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</si>
  <si>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</si>
  <si>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</si>
  <si>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</si>
  <si>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</si>
  <si>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</si>
  <si>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</si>
  <si>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</si>
  <si>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</si>
  <si>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</si>
  <si>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</si>
  <si>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</si>
  <si>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</si>
  <si>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</si>
  <si>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</si>
  <si>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</si>
  <si>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</si>
  <si>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</si>
  <si>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</si>
  <si>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</si>
  <si>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</si>
  <si>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</si>
  <si>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</si>
  <si>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</si>
  <si>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</si>
  <si>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</si>
  <si>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</si>
  <si>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</si>
  <si>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</si>
  <si>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</si>
  <si>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</si>
  <si>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</si>
  <si>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</si>
  <si>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</si>
  <si>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</si>
  <si>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</si>
  <si>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</si>
  <si>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</si>
  <si>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</si>
  <si>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</si>
  <si>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</si>
  <si>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</si>
  <si>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</si>
  <si>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</si>
  <si>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</si>
  <si>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</si>
  <si>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</si>
  <si>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</si>
  <si>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</si>
  <si>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</si>
  <si>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</si>
  <si>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</si>
  <si>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</si>
  <si>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</si>
  <si>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</si>
  <si>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</si>
  <si>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</si>
  <si>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</si>
  <si>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</si>
  <si>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</si>
  <si>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</si>
  <si>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</si>
  <si>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</si>
  <si>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</si>
  <si>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</si>
  <si>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</si>
  <si>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</si>
  <si>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</si>
  <si>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</si>
  <si>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</si>
  <si>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</si>
  <si>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</si>
  <si>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</si>
  <si>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</si>
  <si>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</si>
  <si>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</si>
  <si>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</si>
  <si>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</si>
  <si>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</si>
  <si>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</si>
  <si>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</si>
  <si>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</si>
  <si>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</si>
  <si>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</si>
  <si>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</si>
  <si>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</si>
  <si>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</si>
  <si>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</si>
  <si>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</si>
  <si>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</si>
  <si>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</si>
  <si>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</si>
  <si>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</si>
  <si>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</si>
  <si>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</si>
  <si>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</si>
  <si>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</si>
  <si>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</si>
  <si>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</si>
  <si>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</si>
  <si>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</si>
  <si>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</si>
  <si>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</si>
  <si>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</si>
  <si>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</si>
  <si>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</si>
  <si>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</si>
  <si>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</si>
  <si>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</si>
  <si>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</si>
  <si>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</si>
  <si>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</si>
  <si>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</si>
  <si>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</si>
  <si>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</si>
  <si>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</si>
  <si>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</si>
  <si>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</si>
  <si>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</si>
  <si>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</si>
  <si>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</si>
  <si>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</si>
  <si>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</si>
  <si>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</si>
  <si>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</si>
  <si>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</si>
  <si>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</si>
  <si>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</si>
  <si>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</si>
  <si>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</si>
  <si>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</si>
  <si>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</si>
  <si>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</si>
  <si>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</si>
  <si>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</si>
  <si>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</si>
  <si>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</si>
  <si>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</si>
  <si>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</si>
  <si>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</si>
  <si>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</si>
  <si>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</si>
  <si>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</si>
  <si>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</si>
  <si>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</si>
  <si>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</si>
  <si>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</si>
  <si>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</si>
  <si>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</si>
  <si>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</si>
  <si>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</si>
  <si>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</si>
  <si>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</si>
  <si>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</si>
  <si>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</si>
  <si>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</si>
  <si>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</si>
  <si>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</si>
  <si>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</si>
  <si>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</si>
  <si>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</si>
  <si>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</si>
  <si>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</si>
  <si>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</si>
  <si>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</si>
  <si>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</si>
  <si>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</si>
  <si>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</si>
  <si>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</si>
  <si>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</si>
  <si>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</si>
  <si>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</si>
  <si>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</si>
  <si>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</si>
  <si>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</si>
  <si>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</si>
  <si>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</si>
  <si>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</si>
  <si>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</si>
  <si>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</si>
  <si>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</si>
  <si>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</si>
  <si>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</si>
  <si>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</si>
  <si>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</si>
  <si>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</si>
  <si>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</si>
  <si>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</si>
  <si>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</si>
  <si>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</si>
  <si>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</si>
  <si>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</si>
  <si>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</si>
  <si>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</si>
  <si>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</si>
  <si>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</si>
  <si>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</si>
  <si>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</si>
  <si>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</si>
  <si>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</si>
  <si>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</si>
  <si>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</si>
  <si>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</si>
  <si>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</si>
  <si>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</si>
  <si>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</si>
  <si>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</si>
  <si>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</si>
  <si>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</si>
  <si>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</si>
  <si>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</si>
  <si>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</si>
  <si>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</si>
  <si>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</si>
  <si>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</si>
  <si>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</si>
  <si>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</si>
  <si>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</si>
  <si>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</si>
  <si>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</si>
  <si>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</si>
  <si>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</si>
  <si>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</si>
  <si>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</si>
  <si>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</si>
  <si>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</si>
  <si>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</si>
  <si>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</si>
  <si>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</si>
  <si>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</si>
  <si>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</si>
  <si>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</si>
  <si>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</si>
  <si>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</si>
  <si>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</si>
  <si>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</si>
  <si>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</si>
  <si>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</si>
  <si>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</si>
  <si>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</si>
  <si>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</si>
  <si>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</si>
  <si>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</si>
  <si>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</si>
  <si>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</si>
  <si>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</si>
  <si>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</si>
  <si>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</si>
  <si>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</si>
  <si>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</si>
  <si>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</si>
  <si>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</si>
  <si>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</si>
  <si>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</si>
  <si>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</si>
  <si>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</si>
  <si>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</si>
  <si>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</si>
  <si>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</si>
  <si>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</si>
  <si>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</si>
  <si>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</si>
  <si>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</si>
  <si>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</si>
  <si>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</si>
  <si>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</si>
  <si>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</si>
  <si>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</si>
  <si>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</si>
  <si>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</si>
  <si>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</si>
  <si>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</si>
  <si>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</si>
  <si>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</si>
  <si>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</si>
  <si>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</si>
  <si>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</si>
  <si>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</si>
  <si>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</si>
  <si>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</si>
  <si>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</si>
  <si>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</si>
  <si>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</si>
  <si>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</si>
  <si>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</si>
  <si>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</si>
  <si>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</si>
  <si>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</si>
  <si>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</si>
  <si>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</si>
  <si>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</si>
  <si>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</si>
  <si>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</si>
  <si>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</si>
  <si>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</si>
  <si>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</si>
  <si>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</si>
  <si>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</si>
  <si>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</si>
  <si>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</si>
  <si>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</si>
  <si>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</si>
  <si>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</si>
  <si>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</si>
  <si>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</si>
  <si>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</si>
  <si>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</si>
  <si>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</si>
  <si>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</si>
  <si>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</si>
  <si>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</si>
  <si>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</si>
  <si>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</si>
  <si>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</si>
  <si>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</si>
  <si>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</si>
  <si>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</si>
  <si>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</si>
  <si>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</si>
  <si>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</si>
  <si>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</si>
  <si>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</si>
  <si>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</si>
  <si>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</si>
  <si>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</si>
  <si>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</si>
  <si>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</si>
  <si>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</si>
  <si>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</si>
  <si>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</si>
  <si>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</si>
  <si>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</si>
  <si>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</si>
  <si>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</si>
  <si>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</si>
  <si>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</si>
  <si>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</si>
  <si>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</si>
  <si>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</si>
  <si>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</si>
  <si>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</si>
  <si>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</si>
  <si>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</si>
  <si>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</si>
  <si>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</si>
  <si>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</si>
  <si>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</si>
  <si>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</si>
  <si>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</si>
  <si>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</si>
  <si>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</si>
  <si>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</si>
  <si>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</si>
  <si>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</si>
  <si>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</si>
  <si>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</si>
  <si>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</si>
  <si>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</si>
  <si>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</si>
  <si>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</si>
  <si>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</si>
  <si>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</si>
  <si>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</si>
  <si>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</si>
  <si>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</si>
  <si>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</si>
  <si>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</si>
  <si>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</si>
  <si>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</si>
  <si>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</si>
  <si>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</si>
  <si>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</si>
  <si>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</si>
  <si>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</si>
  <si>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</si>
  <si>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</si>
  <si>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</si>
  <si>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</si>
  <si>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</si>
  <si>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</si>
  <si>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</si>
  <si>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</si>
  <si>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</si>
  <si>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</si>
  <si>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</si>
  <si>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</si>
  <si>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</si>
  <si>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</si>
  <si>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</si>
  <si>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</si>
  <si>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</si>
  <si>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</si>
  <si>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</si>
  <si>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</si>
  <si>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</si>
  <si>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</si>
  <si>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</si>
  <si>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</si>
  <si>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</si>
  <si>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</si>
  <si>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</si>
  <si>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</si>
  <si>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</si>
  <si>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</si>
  <si>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</si>
  <si>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</si>
  <si>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</si>
  <si>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</si>
  <si>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</si>
  <si>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</si>
  <si>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</si>
  <si>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</si>
  <si>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</si>
  <si>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</si>
  <si>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</si>
  <si>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</si>
  <si>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</si>
  <si>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</si>
  <si>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</si>
  <si>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</si>
  <si>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</si>
  <si>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</si>
  <si>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</si>
  <si>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</si>
  <si>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</si>
  <si>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</si>
  <si>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</si>
  <si>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</si>
  <si>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</si>
  <si>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</si>
  <si>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</si>
  <si>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</si>
  <si>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</si>
  <si>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</si>
  <si>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</si>
  <si>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</si>
  <si>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</si>
  <si>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</si>
  <si>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</si>
  <si>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</si>
  <si>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</si>
  <si>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</si>
  <si>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</si>
  <si>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</si>
  <si>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</si>
  <si>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</si>
  <si>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</si>
  <si>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</si>
  <si>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</si>
  <si>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</si>
  <si>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</si>
  <si>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</si>
  <si>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</si>
  <si>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</si>
  <si>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</si>
  <si>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</si>
  <si>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</si>
  <si>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</si>
  <si>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</si>
  <si>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</si>
  <si>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</si>
  <si>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</si>
  <si>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</si>
  <si>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</si>
  <si>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</si>
  <si>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</si>
  <si>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</si>
  <si>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</si>
  <si>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</si>
  <si>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</si>
  <si>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</si>
  <si>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</si>
  <si>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</si>
  <si>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</si>
  <si>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</si>
  <si>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</si>
  <si>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</si>
  <si>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</si>
  <si>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</si>
  <si>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</si>
  <si>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</si>
  <si>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</si>
  <si>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</si>
  <si>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</si>
  <si>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</si>
  <si>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</si>
  <si>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</si>
  <si>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</si>
  <si>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</si>
  <si>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</si>
  <si>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</si>
  <si>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</si>
  <si>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</si>
  <si>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</si>
  <si>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</si>
  <si>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</si>
  <si>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</si>
  <si>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</si>
  <si>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</si>
  <si>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</si>
  <si>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</si>
  <si>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</si>
  <si>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</si>
  <si>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</si>
  <si>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</si>
  <si>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</si>
  <si>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</si>
  <si>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</si>
  <si>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</si>
  <si>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</si>
  <si>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</si>
  <si>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</si>
  <si>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</si>
  <si>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</si>
  <si>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</si>
  <si>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</si>
  <si>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</si>
  <si>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</si>
  <si>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</si>
  <si>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</si>
  <si>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</si>
  <si>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</si>
  <si>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</si>
  <si>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</si>
  <si>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</si>
  <si>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</si>
  <si>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</si>
  <si>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</si>
  <si>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</si>
  <si>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</si>
  <si>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</si>
  <si>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</si>
  <si>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</si>
  <si>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</si>
  <si>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</si>
  <si>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</si>
  <si>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</si>
  <si>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</si>
  <si>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</si>
  <si>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</si>
  <si>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</si>
  <si>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</si>
  <si>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</si>
  <si>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</si>
  <si>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</si>
  <si>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</si>
  <si>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</si>
  <si>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</si>
  <si>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</si>
  <si>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</si>
  <si>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</si>
  <si>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</si>
  <si>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</si>
  <si>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</si>
  <si>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</si>
  <si>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</si>
  <si>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</si>
  <si>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</si>
  <si>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</si>
  <si>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</si>
  <si>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</si>
  <si>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</si>
  <si>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</si>
  <si>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</si>
  <si>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</si>
  <si>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</si>
  <si>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</si>
  <si>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</si>
  <si>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</si>
  <si>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</si>
  <si>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</si>
  <si>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</si>
  <si>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</si>
  <si>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</si>
  <si>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</si>
  <si>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</si>
  <si>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</si>
  <si>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</si>
  <si>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</si>
  <si>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</si>
  <si>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</si>
  <si>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</si>
  <si>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</si>
  <si>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</si>
  <si>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</si>
  <si>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</si>
  <si>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</si>
  <si>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</si>
  <si>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</si>
  <si>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</si>
  <si>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</si>
  <si>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</si>
  <si>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</si>
  <si>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</si>
  <si>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</si>
  <si>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</si>
  <si>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</si>
  <si>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</si>
  <si>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</si>
  <si>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</si>
  <si>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</si>
  <si>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</si>
  <si>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</si>
  <si>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</si>
  <si>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</si>
  <si>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</si>
  <si>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</si>
  <si>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</si>
  <si>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</si>
  <si>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</si>
  <si>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</si>
  <si>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</si>
  <si>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</si>
  <si>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</si>
  <si>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</si>
  <si>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</si>
  <si>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</si>
  <si>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</si>
  <si>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</si>
  <si>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</si>
  <si>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</si>
  <si>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</si>
  <si>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</si>
  <si>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</si>
  <si>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</si>
  <si>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</si>
  <si>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</si>
  <si>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</si>
  <si>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</si>
  <si>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</si>
  <si>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</si>
  <si>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</si>
  <si>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</si>
  <si>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</si>
  <si>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</si>
  <si>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</si>
  <si>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</si>
  <si>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</si>
  <si>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</si>
  <si>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</si>
  <si>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</si>
  <si>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</si>
  <si>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</si>
  <si>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</si>
  <si>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</si>
  <si>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</si>
  <si>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</si>
  <si>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</si>
  <si>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</si>
  <si>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</si>
  <si>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</si>
  <si>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</si>
  <si>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</si>
  <si>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</si>
  <si>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</si>
  <si>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</si>
  <si>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</si>
  <si>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</si>
  <si>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</si>
  <si>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</si>
  <si>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</si>
  <si>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</si>
  <si>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</si>
  <si>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</si>
  <si>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</si>
  <si>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</si>
  <si>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</si>
  <si>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</si>
  <si>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</si>
  <si>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</si>
  <si>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</si>
  <si>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</si>
  <si>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</si>
  <si>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</si>
  <si>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</si>
  <si>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</si>
  <si>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</si>
  <si>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</si>
  <si>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</si>
  <si>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</si>
  <si>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</si>
  <si>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</si>
  <si>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</si>
  <si>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</si>
  <si>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</si>
  <si>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</si>
  <si>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</si>
  <si>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</si>
  <si>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</si>
  <si>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</si>
  <si>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</si>
  <si>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</si>
  <si>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</si>
  <si>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</si>
  <si>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</si>
  <si>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</si>
  <si>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</si>
  <si>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</si>
  <si>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</si>
  <si>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</si>
  <si>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</si>
  <si>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</si>
  <si>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</si>
  <si>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</si>
  <si>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</si>
  <si>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</si>
  <si>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</si>
  <si>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</si>
  <si>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</si>
  <si>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</si>
  <si>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</si>
  <si>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</si>
  <si>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</si>
  <si>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</si>
  <si>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</si>
  <si>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</si>
  <si>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</si>
  <si>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</si>
  <si>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</si>
  <si>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</si>
  <si>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</si>
  <si>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</si>
  <si>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</si>
  <si>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</si>
  <si>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</si>
  <si>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</si>
  <si>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</si>
  <si>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</si>
  <si>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</si>
  <si>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</si>
  <si>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</si>
  <si>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</si>
  <si>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</si>
  <si>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</si>
  <si>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</si>
  <si>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</si>
  <si>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</si>
  <si>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</si>
  <si>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</si>
  <si>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</si>
  <si>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</si>
  <si>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</si>
  <si>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</si>
  <si>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</si>
  <si>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</si>
  <si>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</si>
  <si>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</si>
  <si>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</si>
  <si>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</si>
  <si>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</si>
  <si>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</si>
  <si>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</si>
  <si>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</si>
  <si>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</si>
  <si>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</si>
  <si>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</si>
  <si>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</si>
  <si>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</si>
  <si>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</si>
  <si>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</si>
  <si>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</si>
  <si>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</si>
  <si>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</si>
  <si>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</si>
  <si>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</si>
  <si>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</si>
  <si>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</si>
  <si>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</si>
  <si>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</si>
  <si>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</si>
  <si>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</si>
  <si>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</si>
  <si>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</si>
  <si>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</si>
  <si>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</si>
  <si>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</si>
  <si>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</si>
  <si>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</si>
  <si>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</si>
  <si>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</si>
  <si>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</si>
  <si>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</si>
  <si>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</si>
  <si>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</si>
  <si>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</si>
  <si>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</si>
  <si>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</si>
  <si>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</si>
  <si>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</si>
  <si>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</si>
  <si>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</si>
  <si>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</si>
  <si>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</si>
  <si>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</si>
  <si>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</si>
  <si>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</si>
  <si>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</si>
  <si>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</si>
  <si>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</si>
  <si>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</si>
  <si>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</si>
  <si>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</si>
  <si>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</si>
  <si>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</si>
  <si>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</si>
  <si>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</si>
  <si>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</si>
  <si>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</si>
  <si>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</si>
  <si>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</si>
  <si>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</si>
  <si>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</si>
  <si>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</si>
  <si>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</si>
  <si>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</si>
  <si>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</si>
  <si>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</si>
  <si>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</si>
  <si>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</si>
  <si>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</si>
  <si>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</si>
  <si>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</si>
  <si>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</si>
  <si>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</si>
  <si>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</si>
  <si>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</si>
  <si>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</si>
  <si>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</si>
  <si>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</si>
  <si>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</si>
  <si>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</si>
  <si>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</si>
  <si>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</si>
  <si>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</si>
  <si>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</si>
  <si>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</si>
  <si>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</si>
  <si>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</si>
  <si>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</si>
  <si>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</si>
  <si>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</si>
  <si>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</si>
  <si>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</si>
  <si>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</si>
  <si>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</si>
  <si>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</si>
  <si>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</si>
  <si>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</si>
  <si>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</si>
  <si>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</si>
  <si>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</si>
  <si>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</si>
  <si>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</si>
  <si>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</si>
  <si>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</si>
  <si>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</si>
  <si>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</si>
  <si>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</si>
  <si>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</si>
  <si>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</si>
  <si>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</si>
  <si>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</si>
  <si>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</si>
  <si>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</si>
  <si>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</si>
  <si>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</si>
  <si>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</si>
  <si>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</si>
  <si>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</si>
  <si>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</si>
  <si>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</si>
  <si>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</si>
  <si>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</si>
  <si>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</si>
  <si>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</si>
  <si>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</si>
  <si>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</si>
  <si>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</si>
  <si>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</si>
  <si>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</si>
  <si>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</si>
  <si>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</si>
  <si>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</si>
  <si>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</si>
  <si>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</si>
  <si>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</si>
  <si>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</si>
  <si>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</si>
  <si>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</si>
  <si>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</si>
  <si>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</si>
  <si>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</si>
  <si>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</si>
  <si>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</si>
  <si>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</si>
  <si>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</si>
  <si>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</si>
  <si>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</si>
  <si>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</si>
  <si>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</si>
  <si>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</si>
  <si>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</si>
  <si>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</si>
  <si>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</si>
  <si>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</si>
  <si>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</si>
  <si>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</si>
  <si>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</si>
  <si>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</si>
  <si>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</si>
  <si>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</si>
  <si>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</si>
  <si>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</si>
  <si>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</si>
  <si>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</si>
  <si>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</si>
  <si>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</si>
  <si>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</si>
  <si>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</si>
  <si>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</si>
  <si>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</si>
  <si>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</si>
  <si>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</si>
  <si>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</si>
  <si>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</si>
  <si>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</si>
  <si>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</si>
  <si>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</si>
  <si>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</si>
  <si>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</si>
  <si>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</si>
  <si>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</si>
  <si>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</si>
  <si>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</si>
  <si>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</si>
  <si>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</si>
  <si>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</si>
  <si>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</si>
  <si>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</si>
  <si>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</si>
  <si>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</si>
  <si>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</si>
  <si>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</si>
  <si>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</si>
  <si>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</si>
  <si>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</si>
  <si>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</si>
  <si>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</si>
  <si>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</si>
  <si>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</si>
  <si>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</si>
  <si>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</si>
  <si>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</si>
  <si>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</si>
  <si>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</si>
  <si>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</si>
  <si>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</si>
  <si>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</si>
  <si>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</si>
  <si>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</si>
  <si>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</si>
  <si>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</si>
  <si>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</si>
  <si>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</si>
  <si>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</si>
  <si>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</si>
  <si>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</si>
  <si>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</si>
  <si>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</si>
  <si>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</si>
  <si>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</si>
  <si>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</si>
  <si>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</si>
  <si>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</si>
  <si>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</si>
  <si>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</si>
  <si>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</si>
  <si>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</si>
  <si>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</si>
  <si>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</si>
  <si>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</si>
  <si>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</si>
  <si>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</si>
  <si>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</si>
  <si>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</si>
  <si>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</si>
  <si>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</si>
  <si>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</si>
  <si>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</si>
  <si>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</si>
  <si>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</si>
  <si>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</si>
  <si>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</si>
  <si>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</si>
  <si>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</si>
  <si>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</si>
  <si>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</si>
  <si>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</si>
  <si>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</si>
  <si>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</si>
  <si>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</si>
  <si>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</si>
  <si>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</si>
  <si>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</si>
  <si>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</si>
  <si>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</si>
  <si>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</si>
  <si>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</si>
  <si>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</si>
  <si>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</si>
  <si>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</si>
  <si>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</si>
  <si>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</si>
  <si>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</si>
  <si>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</si>
  <si>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</si>
  <si>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</si>
  <si>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</si>
  <si>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</si>
  <si>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</si>
  <si>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</si>
  <si>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</si>
  <si>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</si>
  <si>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</si>
  <si>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</si>
  <si>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</si>
  <si>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</si>
  <si>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</si>
  <si>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</si>
  <si>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</si>
  <si>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</si>
  <si>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</si>
  <si>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</si>
  <si>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</si>
  <si>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</si>
  <si>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</si>
  <si>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</si>
  <si>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</si>
  <si>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</si>
  <si>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</si>
  <si>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</si>
  <si>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</si>
  <si>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</si>
  <si>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</si>
  <si>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</si>
  <si>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</si>
  <si>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</si>
  <si>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</si>
  <si>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</si>
  <si>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</si>
  <si>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</si>
  <si>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</si>
  <si>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</si>
  <si>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</si>
  <si>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</si>
  <si>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</si>
  <si>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</si>
  <si>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</si>
  <si>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</si>
  <si>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</si>
  <si>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</si>
  <si>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</si>
  <si>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</si>
  <si>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</si>
  <si>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</si>
  <si>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</si>
  <si>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</si>
  <si>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</si>
  <si>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</si>
  <si>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</si>
  <si>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</si>
  <si>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</si>
  <si>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</si>
  <si>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</si>
  <si>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</si>
  <si>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</si>
  <si>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</si>
  <si>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</si>
  <si>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</si>
  <si>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</si>
  <si>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</si>
  <si>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</si>
  <si>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</si>
  <si>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</si>
  <si>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</si>
  <si>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</si>
  <si>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</si>
  <si>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</si>
  <si>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</si>
  <si>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</si>
  <si>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</si>
  <si>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</si>
  <si>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</si>
  <si>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</si>
  <si>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</si>
  <si>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</si>
  <si>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</si>
  <si>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</si>
  <si>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</si>
  <si>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</si>
  <si>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</si>
  <si>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</si>
  <si>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</si>
  <si>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</si>
  <si>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</si>
  <si>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</si>
  <si>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</si>
  <si>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</si>
  <si>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</si>
  <si>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</si>
  <si>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</si>
  <si>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</si>
  <si>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</si>
  <si>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</si>
  <si>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</si>
  <si>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</si>
  <si>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</si>
  <si>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</si>
  <si>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</si>
  <si>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</si>
  <si>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</si>
  <si>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</si>
  <si>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</si>
  <si>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</si>
  <si>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</si>
  <si>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</si>
  <si>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</si>
  <si>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</si>
  <si>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</si>
  <si>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</si>
  <si>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</si>
  <si>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</si>
  <si>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</si>
  <si>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</si>
  <si>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</si>
  <si>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</si>
  <si>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</si>
  <si>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</si>
  <si>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</si>
  <si>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</si>
  <si>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</si>
  <si>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</si>
  <si>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</si>
  <si>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</si>
  <si>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</si>
  <si>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</si>
  <si>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</si>
  <si>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</si>
  <si>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</si>
  <si>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</si>
  <si>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</si>
  <si>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</si>
  <si>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</si>
  <si>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</si>
  <si>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</si>
  <si>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</si>
  <si>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</si>
  <si>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</si>
  <si>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</si>
  <si>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</si>
  <si>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</si>
  <si>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</si>
  <si>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</si>
  <si>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</si>
  <si>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</si>
  <si>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</si>
  <si>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</si>
  <si>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</si>
  <si>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</si>
  <si>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</si>
  <si>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</si>
  <si>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</si>
  <si>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</si>
  <si>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</si>
  <si>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</si>
  <si>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</si>
  <si>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</si>
  <si>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</si>
  <si>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</si>
  <si>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</si>
  <si>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</si>
  <si>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</si>
  <si>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</si>
  <si>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</si>
  <si>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</si>
  <si>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</si>
  <si>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</si>
  <si>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</si>
  <si>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</si>
  <si>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</si>
  <si>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</si>
  <si>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</si>
  <si>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</si>
  <si>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</si>
  <si>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</si>
  <si>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</si>
  <si>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</si>
  <si>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</si>
  <si>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</si>
  <si>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</si>
  <si>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</si>
  <si>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</si>
  <si>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</si>
  <si>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</si>
  <si>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</si>
  <si>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</si>
  <si>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</si>
  <si>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</si>
  <si>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</si>
  <si>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</si>
  <si>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</si>
  <si>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</si>
  <si>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</si>
  <si>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</si>
  <si>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</si>
  <si>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</si>
  <si>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</si>
  <si>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</si>
  <si>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</si>
  <si>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</si>
  <si>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</si>
  <si>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</si>
  <si>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</si>
  <si>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</si>
  <si>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</si>
  <si>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</si>
  <si>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</si>
  <si>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</si>
  <si>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</si>
  <si>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</si>
  <si>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</si>
  <si>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</si>
  <si>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</si>
  <si>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</si>
  <si>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</si>
  <si>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</si>
  <si>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</si>
  <si>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</si>
  <si>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</si>
  <si>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</si>
  <si>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</si>
  <si>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</si>
  <si>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</si>
  <si>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</si>
  <si>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</si>
  <si>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</si>
  <si>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</si>
  <si>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</si>
  <si>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</si>
  <si>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</si>
  <si>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</si>
  <si>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</si>
  <si>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</si>
  <si>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</si>
  <si>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</si>
  <si>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</si>
  <si>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</si>
  <si>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</si>
  <si>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</si>
  <si>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</si>
  <si>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</si>
  <si>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</si>
  <si>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</si>
  <si>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</si>
  <si>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</si>
  <si>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</si>
  <si>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</si>
  <si>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</si>
  <si>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</si>
  <si>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</si>
  <si>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</si>
  <si>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</si>
  <si>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</si>
  <si>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</si>
  <si>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</si>
  <si>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</si>
  <si>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</si>
  <si>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</si>
  <si>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</si>
  <si>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</si>
  <si>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</si>
  <si>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</si>
  <si>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</si>
  <si>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</si>
  <si>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</si>
  <si>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</si>
  <si>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</si>
  <si>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</si>
  <si>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</si>
  <si>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</si>
  <si>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</si>
  <si>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</si>
  <si>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</si>
  <si>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</si>
  <si>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</si>
  <si>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</si>
  <si>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</si>
  <si>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</si>
  <si>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</si>
  <si>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</si>
  <si>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</si>
  <si>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</si>
  <si>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</si>
  <si>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</si>
  <si>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</si>
  <si>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</si>
  <si>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</si>
  <si>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</si>
  <si>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</si>
  <si>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</si>
  <si>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</si>
  <si>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</si>
  <si>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</si>
  <si>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</si>
  <si>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</si>
  <si>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</si>
  <si>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</si>
  <si>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</si>
  <si>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</si>
  <si>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</si>
  <si>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</si>
  <si>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</si>
  <si>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</si>
  <si>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</si>
  <si>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</si>
  <si>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</si>
  <si>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</si>
  <si>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</si>
  <si>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</si>
  <si>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</si>
  <si>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</si>
  <si>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</si>
  <si>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</si>
  <si>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</si>
  <si>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</si>
  <si>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</si>
  <si>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</si>
  <si>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</si>
  <si>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</si>
  <si>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</si>
  <si>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</si>
  <si>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</si>
  <si>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</si>
  <si>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</si>
  <si>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</si>
  <si>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</si>
  <si>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</si>
  <si>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</si>
  <si>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</si>
  <si>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</si>
  <si>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</si>
  <si>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</si>
  <si>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</si>
  <si>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</si>
  <si>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</si>
  <si>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</si>
  <si>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</si>
  <si>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</si>
  <si>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</si>
  <si>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</si>
  <si>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</si>
  <si>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</si>
  <si>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</si>
  <si>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</si>
  <si>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</si>
  <si>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</si>
  <si>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</si>
  <si>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</si>
  <si>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</si>
  <si>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</si>
  <si>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</si>
  <si>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</si>
  <si>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</si>
  <si>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</si>
  <si>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</si>
  <si>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</si>
  <si>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</si>
  <si>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</si>
  <si>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</si>
  <si>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</si>
  <si>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</si>
  <si>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</si>
  <si>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</si>
  <si>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</si>
  <si>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</si>
  <si>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</si>
  <si>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</si>
  <si>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</si>
  <si>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</si>
  <si>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</si>
  <si>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</si>
  <si>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</si>
  <si>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</si>
  <si>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</si>
  <si>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</si>
  <si>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</si>
  <si>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</si>
  <si>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</si>
  <si>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</si>
  <si>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</si>
  <si>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</si>
  <si>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</si>
  <si>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</si>
  <si>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</si>
  <si>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</si>
  <si>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</si>
  <si>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</si>
  <si>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</si>
  <si>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</si>
  <si>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</si>
  <si>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</si>
  <si>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</si>
  <si>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</si>
  <si>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</si>
  <si>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</si>
  <si>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</si>
  <si>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</si>
  <si>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</si>
  <si>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</si>
  <si>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</si>
  <si>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</si>
  <si>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</si>
  <si>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</si>
  <si>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</si>
  <si>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</si>
  <si>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</si>
  <si>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</si>
  <si>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</si>
  <si>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</si>
  <si>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</si>
  <si>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</si>
  <si>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</si>
  <si>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</si>
  <si>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</si>
  <si>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</si>
  <si>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</si>
  <si>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</si>
  <si>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</si>
  <si>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</si>
  <si>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</si>
  <si>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</si>
  <si>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</si>
  <si>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</si>
  <si>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</si>
  <si>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</si>
  <si>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</si>
  <si>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</si>
  <si>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</si>
  <si>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</si>
  <si>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</si>
  <si>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</si>
  <si>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</si>
  <si>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</si>
  <si>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</si>
  <si>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</si>
  <si>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</si>
  <si>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</si>
  <si>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</si>
  <si>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</si>
  <si>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</si>
  <si>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</si>
  <si>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</si>
  <si>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</si>
  <si>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</si>
  <si>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</si>
  <si>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</si>
  <si>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</si>
  <si>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</si>
  <si>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</si>
  <si>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</si>
  <si>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</si>
  <si>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</si>
  <si>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</si>
  <si>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</si>
  <si>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</si>
  <si>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</si>
  <si>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</si>
  <si>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</si>
  <si>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</si>
  <si>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</si>
  <si>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</si>
  <si>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</si>
  <si>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</si>
  <si>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</si>
  <si>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</si>
  <si>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</si>
  <si>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</si>
  <si>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</si>
  <si>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</si>
  <si>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</si>
  <si>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</si>
  <si>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</si>
  <si>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</si>
  <si>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</si>
  <si>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</si>
  <si>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</si>
  <si>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</si>
  <si>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</si>
  <si>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</si>
  <si>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</si>
  <si>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</si>
  <si>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</si>
  <si>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</si>
  <si>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</si>
  <si>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</si>
  <si>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</si>
  <si>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</si>
  <si>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</si>
  <si>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</si>
  <si>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</si>
  <si>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</si>
  <si>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</si>
  <si>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</si>
  <si>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</si>
  <si>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</si>
  <si>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</si>
  <si>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</si>
  <si>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</si>
  <si>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</si>
  <si>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</si>
  <si>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</si>
  <si>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</si>
  <si>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</si>
  <si>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</si>
  <si>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</si>
  <si>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</si>
  <si>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</si>
  <si>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</si>
  <si>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</si>
  <si>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</si>
  <si>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</si>
  <si>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</si>
  <si>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</si>
  <si>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</si>
  <si>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</si>
  <si>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</si>
  <si>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</si>
  <si>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</si>
  <si>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</si>
  <si>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</si>
  <si>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</si>
  <si>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</si>
  <si>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</si>
  <si>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</si>
  <si>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</si>
  <si>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</si>
  <si>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</si>
  <si>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</si>
  <si>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</si>
  <si>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</si>
  <si>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</si>
  <si>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</si>
  <si>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</si>
  <si>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</si>
  <si>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</si>
  <si>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</si>
  <si>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</si>
  <si>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</si>
  <si>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</si>
  <si>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</si>
  <si>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</si>
  <si>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</si>
  <si>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</si>
  <si>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</si>
  <si>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</si>
  <si>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</si>
  <si>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</si>
  <si>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</si>
  <si>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</si>
  <si>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</si>
  <si>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</si>
  <si>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</si>
  <si>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</si>
  <si>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</si>
  <si>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</si>
  <si>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</si>
  <si>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</si>
  <si>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</si>
  <si>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</si>
  <si>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</si>
  <si>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</si>
  <si>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</si>
  <si>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</si>
  <si>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</si>
  <si>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</si>
  <si>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</si>
  <si>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</si>
  <si>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</si>
  <si>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</si>
  <si>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</si>
  <si>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</si>
  <si>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</si>
  <si>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</si>
  <si>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</si>
  <si>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</si>
  <si>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</si>
  <si>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</si>
  <si>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</si>
  <si>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</si>
  <si>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</si>
  <si>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</si>
  <si>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</si>
  <si>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</si>
  <si>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</si>
  <si>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</si>
  <si>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</si>
  <si>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</si>
  <si>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</si>
  <si>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</si>
  <si>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</si>
  <si>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</si>
  <si>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</si>
  <si>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</si>
  <si>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</si>
  <si>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</si>
  <si>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</si>
  <si>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</si>
  <si>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</si>
  <si>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</si>
  <si>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</si>
  <si>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</si>
  <si>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</si>
  <si>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</si>
  <si>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</si>
  <si>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</si>
  <si>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</si>
  <si>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</si>
  <si>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</si>
  <si>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</si>
  <si>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</si>
  <si>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</si>
  <si>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</si>
  <si>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</si>
  <si>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</si>
  <si>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</si>
  <si>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</si>
  <si>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</si>
  <si>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</si>
  <si>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</si>
  <si>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</si>
  <si>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</si>
  <si>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</si>
  <si>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</si>
  <si>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</si>
  <si>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</si>
  <si>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</si>
  <si>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</si>
  <si>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</si>
  <si>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</si>
  <si>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</si>
  <si>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</si>
  <si>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</si>
  <si>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</si>
  <si>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</si>
  <si>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</si>
  <si>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</si>
  <si>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</si>
  <si>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</si>
  <si>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</si>
  <si>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</si>
  <si>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</si>
  <si>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</si>
  <si>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</si>
  <si>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</si>
  <si>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</si>
  <si>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</si>
  <si>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</si>
  <si>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</si>
  <si>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</si>
  <si>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</si>
  <si>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</si>
  <si>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</si>
  <si>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</si>
  <si>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</si>
  <si>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</si>
  <si>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</si>
  <si>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</si>
  <si>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</si>
  <si>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</si>
  <si>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</si>
  <si>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</si>
  <si>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</si>
  <si>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</si>
  <si>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</si>
  <si>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</si>
  <si>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</si>
  <si>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</si>
  <si>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</si>
  <si>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</si>
  <si>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</si>
  <si>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</si>
  <si>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</si>
  <si>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</si>
  <si>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</si>
  <si>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</si>
  <si>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</si>
  <si>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</si>
  <si>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</si>
  <si>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</si>
  <si>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</si>
  <si>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</si>
  <si>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</si>
  <si>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</si>
  <si>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</si>
  <si>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</si>
  <si>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</si>
  <si>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</si>
  <si>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</si>
  <si>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</si>
  <si>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</si>
  <si>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</si>
  <si>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</si>
  <si>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</si>
  <si>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</si>
  <si>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</si>
  <si>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</si>
  <si>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</si>
  <si>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</si>
  <si>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</si>
  <si>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</si>
  <si>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</si>
  <si>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</si>
  <si>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</si>
  <si>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</si>
  <si>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</si>
  <si>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</si>
  <si>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</si>
  <si>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</si>
  <si>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</si>
  <si>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</si>
  <si>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</si>
  <si>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</si>
  <si>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</si>
  <si>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</si>
  <si>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</si>
  <si>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</si>
  <si>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</si>
  <si>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</si>
  <si>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</si>
  <si>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</si>
  <si>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</si>
  <si>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</si>
  <si>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</si>
  <si>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</si>
  <si>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</si>
  <si>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</si>
  <si>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</si>
  <si>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</si>
  <si>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</si>
  <si>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</si>
  <si>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</si>
  <si>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</si>
  <si>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</si>
  <si>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</si>
  <si>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</si>
  <si>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</si>
  <si>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</si>
  <si>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</si>
  <si>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</si>
  <si>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</si>
  <si>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</si>
  <si>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</si>
  <si>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</si>
  <si>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</si>
  <si>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</si>
  <si>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</si>
  <si>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</si>
  <si>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</si>
  <si>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</si>
  <si>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</si>
  <si>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</si>
  <si>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</si>
  <si>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</si>
  <si>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</si>
  <si>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</si>
  <si>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</si>
  <si>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</si>
  <si>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</si>
  <si>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</si>
  <si>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</si>
  <si>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</si>
  <si>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</si>
  <si>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</si>
  <si>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</si>
  <si>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</si>
  <si>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</si>
  <si>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</si>
  <si>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</si>
  <si>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</si>
  <si>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</si>
  <si>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</si>
  <si>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</si>
  <si>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</si>
  <si>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</si>
  <si>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</si>
  <si>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</si>
  <si>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</si>
  <si>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</si>
  <si>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</si>
  <si>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</si>
  <si>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</si>
  <si>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</si>
  <si>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</si>
  <si>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</si>
  <si>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</si>
  <si>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</si>
  <si>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</si>
  <si>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</si>
  <si>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</si>
  <si>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</si>
  <si>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</si>
  <si>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</si>
  <si>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</si>
  <si>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</si>
  <si>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</si>
  <si>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</si>
  <si>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</si>
  <si>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</si>
  <si>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</si>
  <si>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</si>
  <si>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</si>
  <si>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</si>
  <si>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</si>
  <si>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</si>
  <si>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</si>
  <si>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</si>
  <si>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</si>
  <si>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</si>
  <si>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</si>
  <si>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</si>
  <si>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</si>
  <si>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</si>
  <si>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</si>
  <si>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</si>
  <si>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</si>
  <si>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</si>
  <si>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</si>
  <si>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</si>
  <si>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</si>
  <si>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</si>
  <si>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</si>
  <si>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</si>
  <si>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</si>
  <si>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</si>
  <si>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</si>
  <si>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</si>
  <si>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</si>
  <si>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</si>
  <si>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</si>
  <si>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</si>
  <si>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</si>
  <si>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</si>
  <si>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</si>
  <si>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</si>
  <si>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</si>
  <si>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</si>
  <si>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</si>
  <si>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</si>
  <si>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</si>
  <si>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</si>
  <si>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</si>
  <si>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</si>
  <si>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</si>
  <si>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</si>
  <si>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</si>
  <si>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</si>
  <si>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</si>
  <si>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</si>
  <si>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</si>
  <si>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</si>
  <si>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</si>
  <si>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</si>
  <si>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</si>
  <si>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</si>
  <si>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</si>
  <si>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</si>
  <si>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</si>
  <si>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</si>
  <si>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</si>
  <si>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</si>
  <si>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</si>
  <si>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</si>
  <si>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</si>
  <si>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</si>
  <si>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</si>
  <si>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</si>
  <si>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</si>
  <si>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</si>
  <si>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</si>
  <si>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</si>
  <si>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</si>
  <si>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</si>
  <si>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</si>
  <si>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</si>
  <si>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</si>
  <si>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</si>
  <si>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</si>
  <si>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</si>
  <si>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</si>
  <si>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</si>
  <si>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</si>
  <si>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</si>
  <si>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</si>
  <si>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</si>
  <si>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</si>
  <si>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</si>
  <si>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</si>
  <si>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</si>
  <si>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</si>
  <si>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</si>
  <si>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</si>
  <si>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</si>
  <si>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</si>
  <si>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</si>
  <si>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</si>
  <si>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</si>
  <si>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</si>
  <si>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</si>
  <si>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</si>
  <si>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</si>
  <si>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</si>
  <si>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</si>
  <si>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</si>
  <si>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</si>
  <si>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</si>
  <si>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</si>
  <si>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</si>
  <si>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</si>
  <si>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</si>
  <si>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</si>
  <si>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</si>
  <si>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</si>
  <si>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</si>
  <si>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</si>
  <si>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</si>
  <si>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</si>
  <si>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</si>
  <si>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</si>
  <si>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</si>
  <si>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</si>
  <si>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</si>
  <si>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</si>
  <si>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</si>
  <si>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</si>
  <si>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</si>
  <si>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</si>
  <si>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</si>
  <si>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</si>
  <si>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</si>
  <si>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</si>
  <si>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</si>
  <si>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</si>
  <si>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</si>
  <si>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</si>
  <si>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</si>
  <si>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</si>
  <si>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</si>
  <si>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</si>
  <si>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</si>
  <si>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</si>
  <si>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</si>
  <si>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</si>
  <si>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</si>
  <si>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</si>
  <si>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</si>
  <si>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</si>
  <si>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</si>
  <si>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</si>
  <si>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</si>
  <si>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</si>
  <si>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</si>
  <si>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</si>
  <si>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</si>
  <si>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</si>
  <si>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</si>
  <si>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</si>
  <si>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</si>
  <si>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</si>
  <si>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</si>
  <si>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</si>
  <si>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</si>
  <si>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</si>
  <si>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</si>
  <si>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</si>
  <si>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</si>
  <si>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</si>
  <si>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</si>
  <si>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</si>
  <si>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</si>
  <si>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</si>
  <si>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</si>
  <si>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</si>
  <si>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</si>
  <si>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</si>
  <si>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</si>
  <si>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</si>
  <si>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</si>
  <si>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</si>
  <si>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</si>
  <si>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</si>
  <si>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</si>
  <si>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</si>
  <si>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</si>
  <si>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</si>
  <si>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</si>
  <si>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</si>
  <si>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</si>
  <si>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</si>
  <si>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</si>
  <si>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</si>
  <si>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</si>
  <si>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</si>
  <si>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</si>
  <si>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</si>
  <si>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</si>
  <si>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</si>
  <si>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</si>
  <si>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</si>
  <si>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</si>
  <si>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</si>
  <si>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</si>
  <si>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</si>
  <si>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</si>
  <si>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</si>
  <si>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</si>
  <si>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</si>
  <si>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</si>
  <si>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</si>
  <si>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</si>
  <si>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</si>
  <si>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</si>
  <si>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</si>
  <si>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</si>
  <si>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</si>
  <si>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</si>
  <si>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</si>
  <si>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</si>
  <si>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</si>
  <si>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</si>
  <si>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</si>
  <si>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</si>
  <si>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</si>
  <si>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</si>
  <si>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</si>
  <si>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</si>
  <si>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</si>
  <si>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</si>
  <si>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</si>
  <si>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</si>
  <si>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</si>
  <si>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</si>
  <si>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</si>
  <si>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</si>
  <si>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</si>
  <si>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</si>
  <si>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</si>
  <si>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</si>
  <si>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</si>
  <si>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</si>
  <si>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</si>
  <si>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</si>
  <si>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</si>
  <si>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</si>
  <si>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</si>
  <si>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</si>
  <si>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</si>
  <si>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</si>
  <si>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</si>
  <si>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</si>
  <si>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</si>
  <si>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</si>
  <si>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</si>
  <si>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</si>
  <si>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</si>
  <si>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</si>
  <si>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</si>
  <si>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</si>
  <si>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</si>
  <si>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</si>
  <si>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</si>
  <si>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</si>
  <si>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</si>
  <si>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</si>
  <si>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</si>
  <si>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</si>
  <si>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</si>
  <si>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</si>
  <si>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</si>
  <si>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</si>
  <si>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</si>
  <si>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</si>
  <si>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</si>
  <si>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</si>
  <si>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</si>
  <si>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</si>
  <si>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</si>
  <si>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</si>
  <si>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</si>
  <si>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</si>
  <si>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</si>
  <si>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</si>
  <si>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</si>
  <si>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</si>
  <si>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</si>
  <si>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</si>
  <si>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</si>
  <si>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</si>
  <si>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</si>
  <si>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</si>
  <si>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</si>
  <si>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</si>
  <si>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</si>
  <si>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</si>
  <si>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</si>
  <si>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</si>
  <si>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</si>
  <si>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</si>
  <si>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</si>
  <si>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</si>
  <si>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</si>
  <si>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</si>
  <si>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</si>
  <si>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</si>
  <si>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</si>
  <si>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</si>
  <si>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</si>
  <si>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</si>
  <si>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</si>
  <si>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</si>
  <si>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</si>
  <si>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</si>
  <si>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</si>
  <si>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</si>
  <si>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</si>
  <si>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</si>
  <si>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</si>
  <si>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</si>
  <si>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</si>
  <si>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</si>
  <si>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</si>
  <si>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</si>
  <si>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</si>
  <si>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</si>
  <si>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</si>
  <si>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</si>
  <si>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</si>
  <si>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</si>
  <si>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</si>
  <si>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</si>
  <si>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</si>
  <si>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</si>
  <si>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</si>
  <si>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</si>
  <si>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</si>
  <si>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</si>
  <si>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</si>
  <si>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</si>
  <si>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</si>
  <si>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</si>
  <si>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</si>
  <si>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</si>
  <si>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</si>
  <si>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</si>
  <si>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</si>
  <si>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</si>
  <si>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</si>
  <si>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</si>
  <si>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</si>
  <si>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</si>
  <si>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</si>
  <si>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</si>
  <si>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</si>
  <si>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</si>
  <si>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</si>
  <si>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</si>
  <si>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</si>
  <si>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</si>
  <si>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</si>
  <si>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</si>
  <si>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</si>
  <si>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</si>
  <si>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</si>
  <si>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</si>
  <si>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</si>
  <si>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</si>
  <si>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</si>
  <si>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</si>
  <si>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</si>
  <si>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</si>
  <si>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</si>
  <si>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</si>
  <si>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</si>
  <si>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</si>
  <si>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</si>
  <si>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</si>
  <si>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</si>
  <si>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</si>
  <si>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</si>
  <si>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</si>
  <si>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</si>
  <si>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</si>
  <si>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</si>
  <si>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</si>
  <si>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</si>
  <si>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</si>
  <si>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</si>
  <si>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</si>
  <si>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</si>
  <si>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</si>
  <si>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</si>
  <si>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</si>
  <si>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</si>
  <si>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</si>
  <si>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</si>
  <si>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</si>
  <si>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</si>
  <si>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</si>
  <si>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</si>
  <si>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</si>
  <si>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</si>
  <si>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</si>
  <si>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</si>
  <si>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</si>
  <si>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</si>
  <si>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</si>
  <si>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</si>
  <si>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</si>
  <si>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</si>
  <si>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</si>
  <si>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</si>
  <si>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</si>
  <si>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</si>
  <si>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</si>
  <si>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</si>
  <si>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</si>
  <si>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</si>
  <si>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</si>
  <si>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</si>
  <si>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</si>
  <si>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</si>
  <si>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</si>
  <si>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</si>
  <si>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</si>
  <si>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</si>
  <si>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</si>
  <si>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</si>
  <si>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</si>
  <si>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</si>
  <si>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</si>
  <si>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</si>
  <si>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</si>
  <si>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</si>
  <si>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</si>
  <si>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</si>
  <si>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</si>
  <si>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</si>
  <si>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</si>
  <si>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</si>
  <si>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</si>
  <si>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</si>
  <si>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</si>
  <si>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</si>
  <si>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</si>
  <si>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</si>
  <si>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</si>
  <si>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</si>
  <si>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</si>
  <si>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</si>
  <si>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</si>
  <si>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</si>
  <si>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</si>
  <si>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</si>
  <si>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</si>
  <si>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</si>
  <si>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</si>
  <si>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</si>
  <si>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</si>
  <si>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</si>
  <si>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</si>
  <si>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</si>
  <si>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</si>
  <si>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</si>
  <si>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</si>
  <si>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</si>
  <si>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</si>
  <si>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</si>
  <si>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</si>
  <si>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</si>
  <si>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</si>
  <si>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</si>
  <si>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</si>
  <si>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</si>
  <si>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</si>
  <si>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</si>
  <si>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</si>
  <si>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</si>
  <si>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</si>
  <si>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</si>
  <si>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</si>
  <si>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</si>
  <si>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</si>
  <si>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</si>
  <si>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</si>
  <si>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</si>
  <si>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</si>
  <si>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</si>
  <si>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</si>
  <si>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</si>
  <si>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</si>
  <si>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</si>
  <si>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</si>
  <si>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</si>
  <si>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</si>
  <si>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</si>
  <si>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</si>
  <si>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</si>
  <si>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</si>
  <si>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</si>
  <si>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</si>
  <si>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</si>
  <si>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</si>
  <si>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</si>
  <si>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</si>
  <si>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</si>
  <si>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</si>
  <si>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</si>
  <si>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</si>
  <si>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</si>
  <si>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</si>
  <si>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</si>
  <si>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</si>
  <si>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</si>
  <si>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</si>
  <si>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</si>
  <si>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</si>
  <si>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</si>
  <si>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</si>
  <si>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</si>
  <si>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</si>
  <si>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</si>
  <si>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</si>
  <si>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</si>
  <si>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</si>
  <si>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</si>
  <si>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</si>
  <si>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</si>
  <si>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</si>
  <si>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</si>
  <si>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</si>
  <si>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</si>
  <si>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</si>
  <si>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</si>
  <si>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</si>
  <si>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</si>
  <si>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</si>
  <si>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</si>
  <si>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</si>
  <si>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</si>
  <si>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</si>
  <si>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</si>
  <si>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</si>
  <si>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</si>
  <si>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</si>
  <si>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</si>
  <si>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</si>
  <si>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</si>
  <si>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</si>
  <si>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</si>
  <si>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</si>
  <si>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</si>
  <si>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</si>
  <si>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</si>
  <si>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</si>
  <si>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</si>
  <si>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</si>
  <si>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</si>
  <si>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</si>
  <si>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</si>
  <si>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</si>
  <si>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</si>
  <si>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</si>
  <si>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</si>
  <si>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</si>
  <si>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</si>
  <si>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</si>
  <si>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</si>
  <si>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</si>
  <si>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</si>
  <si>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</si>
  <si>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</si>
  <si>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</si>
  <si>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</si>
  <si>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</si>
  <si>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</si>
  <si>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</si>
  <si>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</si>
  <si>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</si>
  <si>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</si>
  <si>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</si>
  <si>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</si>
  <si>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</si>
  <si>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</si>
  <si>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</si>
  <si>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</si>
  <si>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</si>
  <si>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</si>
  <si>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</si>
  <si>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</si>
  <si>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</si>
  <si>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</si>
  <si>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</si>
  <si>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</si>
  <si>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</si>
  <si>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</si>
  <si>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</si>
  <si>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</si>
  <si>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</si>
  <si>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</si>
  <si>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</si>
  <si>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</si>
  <si>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</si>
  <si>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</si>
  <si>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</si>
  <si>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</si>
  <si>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</si>
  <si>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</si>
  <si>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</si>
  <si>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</si>
  <si>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</si>
  <si>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</si>
  <si>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</si>
  <si>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</si>
  <si>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</si>
  <si>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</si>
  <si>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</si>
  <si>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</si>
  <si>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</si>
  <si>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</si>
  <si>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</si>
  <si>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</si>
  <si>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</si>
  <si>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</si>
  <si>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</si>
  <si>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</si>
  <si>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</si>
  <si>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</si>
  <si>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</si>
  <si>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</si>
  <si>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</si>
  <si>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</si>
  <si>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</si>
  <si>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</si>
  <si>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</si>
  <si>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</si>
  <si>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</si>
  <si>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</si>
  <si>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</si>
  <si>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</si>
  <si>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</si>
  <si>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</si>
  <si>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</si>
  <si>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</si>
  <si>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</si>
  <si>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</si>
  <si>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</si>
  <si>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</si>
  <si>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</si>
  <si>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</si>
  <si>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</si>
  <si>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</si>
  <si>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</si>
  <si>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</si>
  <si>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</si>
  <si>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</si>
  <si>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</si>
  <si>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</si>
  <si>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</si>
  <si>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</si>
  <si>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</si>
  <si>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</si>
  <si>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</si>
  <si>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</si>
  <si>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</si>
  <si>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</si>
  <si>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</si>
  <si>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</si>
  <si>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</si>
  <si>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</si>
  <si>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</si>
  <si>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</si>
  <si>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</si>
  <si>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</si>
  <si>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</si>
  <si>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</si>
  <si>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</si>
  <si>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</si>
  <si>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</si>
  <si>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</si>
  <si>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</si>
  <si>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</si>
  <si>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</si>
  <si>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</si>
  <si>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</si>
  <si>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</si>
  <si>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</si>
  <si>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</si>
  <si>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</si>
  <si>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</si>
  <si>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</si>
  <si>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</si>
  <si>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</si>
  <si>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</si>
  <si>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</si>
  <si>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</si>
  <si>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</si>
  <si>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</si>
  <si>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</si>
  <si>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</si>
  <si>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</si>
  <si>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</si>
  <si>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</si>
  <si>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</si>
  <si>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</si>
  <si>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</si>
  <si>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</si>
  <si>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</si>
  <si>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</si>
  <si>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</si>
  <si>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</si>
  <si>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</si>
  <si>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</si>
  <si>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</si>
  <si>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</si>
  <si>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</si>
  <si>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</si>
  <si>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</si>
  <si>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</si>
  <si>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</si>
  <si>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</si>
  <si>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</si>
  <si>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</si>
  <si>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</si>
  <si>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</si>
  <si>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</si>
  <si>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</si>
  <si>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</si>
  <si>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</si>
  <si>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</si>
  <si>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</si>
  <si>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</si>
  <si>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</si>
  <si>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</si>
  <si>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</si>
  <si>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</si>
  <si>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</si>
  <si>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</si>
  <si>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</si>
  <si>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</si>
  <si>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</si>
  <si>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</si>
  <si>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</si>
  <si>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</si>
  <si>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</si>
  <si>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</si>
  <si>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</si>
  <si>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</si>
  <si>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</si>
  <si>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</si>
  <si>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</si>
  <si>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</si>
  <si>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</si>
  <si>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</si>
  <si>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</si>
  <si>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</si>
  <si>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</si>
  <si>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</si>
  <si>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</si>
  <si>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</si>
  <si>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</si>
  <si>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</si>
  <si>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</si>
  <si>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</si>
  <si>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</si>
  <si>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</si>
  <si>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</si>
  <si>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</si>
  <si>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</si>
  <si>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</si>
  <si>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</si>
  <si>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</si>
  <si>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</si>
  <si>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</si>
  <si>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</si>
  <si>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</si>
  <si>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</si>
  <si>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</si>
  <si>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</si>
  <si>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</si>
  <si>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</si>
  <si>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</si>
  <si>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</si>
  <si>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</si>
  <si>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</si>
  <si>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</si>
  <si>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</si>
  <si>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</si>
  <si>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</si>
  <si>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</si>
  <si>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</si>
  <si>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</si>
  <si>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</si>
  <si>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</si>
  <si>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</si>
  <si>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</si>
  <si>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</si>
  <si>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</si>
  <si>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</si>
  <si>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</si>
  <si>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</si>
  <si>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</si>
  <si>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</si>
  <si>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</si>
  <si>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</si>
  <si>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</si>
  <si>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</si>
  <si>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</si>
  <si>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</si>
  <si>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</si>
  <si>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</si>
  <si>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</si>
  <si>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</si>
  <si>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</si>
  <si>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</si>
  <si>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</si>
  <si>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</si>
  <si>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</si>
  <si>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</si>
  <si>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</si>
  <si>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</si>
  <si>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</si>
  <si>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</si>
  <si>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</si>
  <si>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</si>
  <si>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</si>
  <si>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</si>
  <si>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</si>
  <si>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</si>
  <si>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</si>
  <si>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</si>
  <si>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</si>
  <si>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</si>
  <si>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</si>
  <si>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</si>
  <si>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</si>
  <si>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</si>
  <si>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</si>
  <si>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</si>
  <si>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</si>
  <si>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</si>
  <si>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</si>
  <si>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</si>
  <si>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</si>
  <si>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</si>
  <si>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</si>
  <si>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</si>
  <si>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</si>
  <si>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</si>
  <si>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</si>
  <si>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</si>
  <si>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</si>
  <si>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</si>
  <si>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</si>
  <si>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</si>
  <si>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</si>
  <si>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</si>
  <si>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</si>
  <si>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</si>
  <si>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</si>
  <si>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</si>
  <si>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</si>
  <si>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</si>
  <si>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</si>
  <si>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</si>
  <si>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</si>
  <si>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</si>
  <si>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</si>
  <si>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</si>
  <si>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</si>
  <si>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</si>
  <si>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</si>
  <si>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</si>
  <si>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</si>
  <si>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</si>
  <si>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</si>
  <si>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</si>
  <si>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</si>
  <si>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</si>
  <si>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</si>
  <si>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</si>
  <si>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</si>
  <si>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</si>
  <si>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</si>
  <si>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</si>
  <si>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</si>
  <si>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</si>
  <si>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</si>
  <si>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</si>
  <si>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</si>
  <si>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</si>
  <si>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</si>
  <si>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</si>
  <si>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</si>
  <si>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</si>
  <si>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</si>
  <si>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</si>
  <si>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</si>
  <si>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</si>
  <si>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</si>
  <si>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</si>
  <si>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</si>
  <si>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</si>
  <si>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</si>
  <si>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</si>
  <si>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</si>
  <si>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</si>
  <si>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</si>
  <si>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</si>
  <si>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</si>
  <si>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</si>
  <si>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</si>
  <si>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</si>
  <si>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</si>
  <si>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</si>
  <si>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</si>
  <si>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</si>
  <si>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</si>
  <si>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</si>
  <si>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</si>
  <si>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</si>
  <si>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</si>
  <si>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</si>
  <si>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</si>
  <si>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</si>
  <si>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</si>
  <si>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</si>
  <si>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</si>
  <si>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</si>
  <si>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</si>
  <si>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</si>
  <si>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</si>
  <si>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</si>
  <si>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</si>
  <si>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</si>
  <si>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</si>
  <si>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</si>
  <si>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</si>
  <si>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</si>
  <si>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</si>
  <si>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</si>
  <si>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</si>
  <si>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</si>
  <si>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</si>
  <si>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</si>
  <si>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</si>
  <si>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</si>
  <si>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</si>
  <si>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</si>
  <si>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</si>
  <si>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</si>
  <si>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</si>
  <si>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</si>
  <si>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</si>
  <si>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</si>
  <si>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</si>
  <si>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</si>
  <si>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</si>
  <si>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</si>
  <si>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</si>
  <si>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</si>
  <si>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</si>
  <si>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</si>
  <si>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</si>
  <si>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</si>
  <si>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</si>
  <si>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</si>
  <si>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</si>
  <si>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</si>
  <si>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</si>
  <si>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</si>
  <si>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</si>
  <si>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</si>
  <si>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</si>
  <si>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</si>
  <si>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</si>
  <si>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</si>
  <si>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</si>
  <si>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</si>
  <si>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</si>
  <si>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</si>
  <si>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</si>
  <si>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</si>
  <si>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</si>
  <si>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</si>
  <si>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</si>
  <si>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</si>
  <si>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</si>
  <si>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</si>
  <si>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</si>
  <si>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</si>
  <si>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</si>
  <si>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</si>
  <si>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</si>
  <si>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</si>
  <si>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</si>
  <si>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</si>
  <si>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</si>
  <si>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</si>
  <si>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</si>
  <si>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</si>
  <si>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</si>
  <si>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</si>
  <si>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</si>
  <si>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</si>
  <si>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</si>
  <si>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</si>
  <si>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</si>
  <si>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</si>
  <si>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</si>
  <si>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</si>
  <si>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</si>
  <si>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</si>
  <si>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</si>
  <si>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</si>
  <si>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</si>
  <si>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</si>
  <si>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</si>
  <si>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</si>
  <si>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</si>
  <si>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</si>
  <si>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</si>
  <si>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</si>
  <si>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</si>
  <si>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</si>
  <si>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</si>
  <si>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</si>
  <si>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</si>
  <si>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</si>
  <si>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</si>
  <si>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</si>
  <si>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</si>
  <si>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</si>
  <si>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</si>
  <si>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</si>
  <si>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</si>
  <si>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</si>
  <si>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</si>
  <si>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</si>
  <si>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</si>
  <si>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</si>
  <si>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</si>
  <si>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</si>
  <si>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</si>
  <si>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</si>
  <si>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</si>
  <si>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</si>
  <si>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</si>
  <si>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</si>
  <si>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</si>
  <si>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</si>
  <si>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</si>
  <si>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</si>
  <si>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</si>
  <si>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</si>
  <si>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</si>
  <si>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</si>
  <si>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</si>
  <si>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</si>
  <si>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</si>
  <si>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</si>
  <si>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</si>
  <si>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</si>
  <si>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</si>
  <si>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</si>
  <si>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</si>
  <si>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</si>
  <si>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</si>
  <si>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</si>
  <si>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</si>
  <si>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</si>
  <si>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</si>
  <si>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</si>
  <si>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</si>
  <si>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</si>
  <si>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</si>
  <si>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</si>
  <si>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</si>
  <si>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</si>
  <si>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</si>
  <si>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</si>
  <si>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</si>
  <si>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</si>
  <si>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</si>
  <si>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</si>
  <si>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</si>
  <si>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</si>
  <si>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</si>
  <si>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</si>
  <si>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</si>
  <si>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</si>
  <si>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</si>
  <si>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</si>
  <si>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</si>
  <si>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</si>
  <si>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</si>
  <si>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</si>
  <si>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</si>
  <si>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</si>
  <si>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</si>
  <si>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</si>
  <si>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</si>
  <si>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</si>
  <si>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</si>
  <si>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</si>
  <si>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</si>
  <si>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</si>
  <si>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</si>
  <si>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</si>
  <si>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</si>
  <si>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</si>
  <si>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</si>
  <si>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</si>
  <si>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</si>
  <si>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</si>
  <si>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</si>
  <si>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</si>
  <si>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</si>
  <si>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</si>
  <si>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</si>
  <si>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</si>
  <si>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</si>
  <si>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</si>
  <si>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</si>
  <si>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</si>
  <si>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</si>
  <si>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</si>
  <si>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</si>
  <si>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</si>
  <si>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</si>
  <si>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</si>
  <si>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</si>
  <si>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</si>
  <si>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</si>
  <si>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</si>
  <si>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</si>
  <si>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</si>
  <si>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</si>
  <si>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</si>
  <si>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</si>
  <si>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</si>
  <si>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</si>
  <si>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</si>
  <si>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</si>
  <si>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</si>
  <si>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</si>
  <si>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</si>
  <si>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</si>
  <si>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</si>
  <si>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</si>
  <si>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</si>
  <si>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</si>
  <si>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</si>
  <si>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</si>
  <si>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</si>
  <si>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</si>
  <si>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</si>
  <si>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</si>
  <si>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</si>
  <si>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</si>
  <si>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</si>
  <si>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</si>
  <si>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</si>
  <si>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</si>
  <si>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</si>
  <si>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</si>
  <si>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</si>
  <si>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</si>
  <si>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</si>
  <si>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</si>
  <si>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</si>
  <si>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</si>
  <si>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</si>
  <si>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</si>
  <si>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</si>
  <si>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</si>
  <si>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</si>
  <si>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</si>
  <si>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</si>
  <si>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</si>
  <si>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</si>
  <si>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</si>
  <si>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</si>
  <si>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</si>
  <si>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</si>
  <si>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</si>
  <si>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</si>
  <si>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</si>
  <si>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</si>
  <si>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</si>
  <si>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</si>
  <si>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</si>
  <si>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</si>
  <si>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</si>
  <si>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</si>
  <si>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</si>
  <si>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</si>
  <si>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</si>
  <si>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</si>
  <si>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</si>
  <si>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</si>
  <si>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</si>
  <si>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</si>
  <si>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</si>
  <si>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</si>
  <si>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</si>
  <si>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</si>
  <si>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</si>
  <si>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</si>
  <si>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</si>
  <si>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</si>
  <si>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</si>
  <si>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</si>
  <si>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</si>
  <si>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</si>
  <si>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</si>
  <si>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</si>
  <si>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</si>
  <si>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</si>
  <si>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</si>
  <si>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</si>
  <si>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</si>
  <si>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</si>
  <si>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</si>
  <si>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</si>
  <si>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</si>
  <si>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</si>
  <si>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</si>
  <si>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</si>
  <si>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</si>
  <si>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</si>
  <si>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</si>
  <si>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</si>
  <si>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</si>
  <si>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</si>
  <si>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</si>
  <si>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</si>
  <si>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</si>
  <si>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</si>
  <si>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</si>
  <si>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</si>
  <si>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</si>
  <si>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</si>
  <si>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</si>
  <si>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</si>
  <si>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</si>
  <si>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</si>
  <si>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</si>
  <si>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</si>
  <si>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</si>
  <si>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</si>
  <si>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</si>
  <si>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</si>
  <si>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</si>
  <si>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</si>
  <si>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</si>
  <si>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</si>
  <si>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</si>
  <si>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</si>
  <si>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</si>
  <si>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</si>
  <si>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</si>
  <si>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</si>
  <si>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</si>
  <si>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</si>
  <si>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</si>
  <si>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</si>
  <si>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</si>
  <si>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</si>
  <si>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</si>
  <si>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</si>
  <si>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</si>
  <si>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</si>
  <si>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</si>
  <si>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</si>
  <si>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</si>
  <si>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</si>
  <si>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</si>
  <si>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</si>
  <si>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</si>
  <si>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</si>
  <si>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</si>
  <si>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</si>
  <si>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</si>
  <si>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</si>
  <si>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</si>
  <si>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</si>
  <si>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</si>
  <si>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</si>
  <si>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</si>
  <si>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</si>
  <si>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</si>
  <si>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</si>
  <si>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</si>
  <si>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</si>
  <si>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</si>
  <si>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</si>
  <si>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</si>
  <si>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</si>
  <si>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</si>
  <si>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</si>
  <si>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</si>
  <si>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</si>
  <si>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</si>
  <si>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</si>
  <si>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</si>
  <si>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</si>
  <si>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</si>
  <si>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</si>
  <si>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</si>
  <si>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</si>
  <si>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</si>
  <si>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</si>
  <si>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</si>
  <si>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</si>
  <si>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</si>
  <si>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</si>
  <si>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</si>
  <si>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</si>
  <si>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</si>
  <si>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</si>
  <si>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</si>
  <si>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</si>
  <si>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</si>
  <si>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</si>
  <si>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</si>
  <si>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</si>
  <si>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</si>
  <si>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</si>
  <si>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</si>
  <si>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</si>
  <si>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</si>
  <si>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</si>
  <si>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</si>
  <si>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</si>
  <si>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</si>
  <si>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</si>
  <si>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</si>
  <si>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</si>
  <si>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</si>
  <si>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</si>
  <si>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</si>
  <si>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</si>
  <si>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</si>
  <si>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</si>
  <si>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</si>
  <si>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</si>
  <si>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</si>
  <si>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</si>
  <si>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</si>
  <si>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</si>
  <si>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</si>
  <si>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</si>
  <si>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</si>
  <si>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</si>
  <si>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</si>
  <si>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</si>
  <si>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</si>
  <si>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</si>
  <si>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</si>
  <si>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</si>
  <si>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</si>
  <si>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</si>
  <si>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</si>
  <si>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</si>
  <si>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</si>
  <si>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</si>
  <si>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</si>
  <si>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</si>
  <si>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</si>
  <si>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</si>
  <si>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</si>
  <si>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</si>
  <si>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</si>
  <si>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</si>
  <si>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</si>
  <si>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</si>
  <si>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</si>
  <si>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</si>
  <si>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</si>
  <si>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</si>
  <si>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</si>
  <si>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</si>
  <si>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</si>
  <si>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</si>
  <si>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</si>
  <si>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</si>
  <si>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</si>
  <si>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</si>
  <si>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</si>
  <si>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</si>
  <si>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</si>
  <si>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</si>
  <si>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</si>
  <si>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</si>
  <si>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</si>
  <si>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</si>
  <si>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</si>
  <si>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</si>
  <si>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</si>
  <si>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</si>
  <si>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</si>
  <si>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</si>
  <si>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</si>
  <si>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</si>
  <si>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</si>
  <si>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</si>
  <si>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</si>
  <si>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</si>
  <si>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</si>
  <si>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</si>
  <si>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</si>
  <si>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</si>
  <si>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</si>
  <si>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</si>
  <si>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</si>
  <si>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</si>
  <si>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</si>
  <si>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</si>
  <si>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</si>
  <si>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</si>
  <si>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</si>
  <si>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</si>
  <si>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</si>
  <si>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</si>
  <si>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</si>
  <si>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</si>
  <si>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</si>
  <si>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</si>
  <si>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</si>
  <si>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</si>
  <si>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</si>
  <si>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</si>
  <si>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</si>
  <si>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</si>
  <si>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</si>
  <si>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</si>
  <si>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</si>
  <si>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</si>
  <si>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</si>
  <si>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</si>
  <si>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</si>
  <si>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</si>
  <si>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</si>
  <si>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</si>
  <si>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</si>
  <si>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</si>
  <si>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</si>
  <si>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</si>
  <si>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</si>
  <si>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</si>
  <si>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</si>
  <si>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</si>
  <si>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</si>
  <si>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</si>
  <si>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</si>
  <si>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</si>
  <si>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</si>
  <si>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</si>
  <si>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</si>
  <si>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</si>
  <si>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</si>
  <si>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</si>
  <si>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</si>
  <si>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</si>
  <si>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</si>
  <si>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</si>
  <si>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</si>
  <si>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</si>
  <si>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</si>
  <si>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</si>
  <si>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</si>
  <si>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</si>
  <si>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</si>
  <si>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</si>
  <si>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</si>
  <si>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</si>
  <si>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</si>
  <si>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</si>
  <si>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</si>
  <si>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</si>
  <si>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</si>
  <si>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</si>
  <si>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</si>
  <si>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</si>
  <si>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</si>
  <si>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</si>
  <si>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</si>
  <si>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</si>
  <si>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</si>
  <si>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</si>
  <si>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</si>
  <si>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</si>
  <si>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</si>
  <si>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</si>
  <si>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</si>
  <si>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</si>
  <si>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</si>
  <si>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</si>
  <si>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</si>
  <si>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</si>
  <si>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</si>
  <si>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</si>
  <si>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</si>
  <si>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</si>
  <si>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</si>
  <si>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</si>
  <si>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</si>
  <si>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</si>
  <si>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</si>
  <si>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</si>
  <si>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</si>
  <si>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</si>
  <si>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</si>
  <si>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</si>
  <si>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</si>
  <si>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</si>
  <si>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</si>
  <si>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</si>
  <si>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</si>
  <si>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</si>
  <si>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</si>
  <si>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</si>
  <si>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</si>
  <si>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</si>
  <si>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</si>
  <si>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</si>
  <si>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</si>
  <si>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</si>
  <si>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</si>
  <si>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</si>
  <si>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</si>
  <si>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</si>
  <si>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</si>
  <si>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</si>
  <si>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</si>
  <si>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</si>
  <si>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</si>
  <si>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</si>
  <si>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</si>
  <si>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</si>
  <si>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</si>
  <si>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</si>
  <si>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</si>
  <si>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</si>
  <si>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</si>
  <si>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</si>
  <si>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</si>
  <si>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</si>
  <si>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</si>
  <si>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</si>
  <si>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</si>
  <si>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</si>
  <si>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</si>
  <si>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</si>
  <si>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</si>
  <si>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</si>
  <si>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</si>
  <si>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</si>
  <si>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</si>
  <si>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</si>
  <si>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</si>
  <si>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</si>
  <si>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</si>
  <si>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</si>
  <si>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</si>
  <si>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</si>
  <si>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</si>
  <si>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</si>
  <si>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</si>
  <si>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</si>
  <si>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</si>
  <si>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</si>
  <si>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</si>
  <si>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</si>
  <si>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</si>
  <si>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</si>
  <si>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</si>
  <si>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</si>
  <si>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</si>
  <si>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</si>
  <si>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</si>
  <si>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</si>
  <si>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</si>
  <si>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</si>
  <si>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</si>
  <si>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</si>
  <si>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</si>
  <si>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</si>
  <si>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</si>
  <si>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</si>
  <si>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</si>
  <si>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</si>
  <si>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</si>
  <si>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</si>
  <si>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</si>
  <si>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</si>
  <si>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</si>
  <si>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</si>
  <si>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</si>
  <si>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</si>
  <si>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</si>
  <si>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</si>
  <si>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</si>
  <si>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</si>
  <si>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</si>
  <si>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</si>
  <si>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</si>
  <si>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</si>
  <si>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</si>
  <si>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</si>
  <si>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</si>
  <si>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</si>
  <si>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</si>
  <si>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</si>
  <si>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</si>
  <si>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</si>
  <si>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</si>
  <si>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</si>
  <si>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</si>
  <si>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</si>
  <si>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</si>
  <si>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</si>
  <si>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</si>
  <si>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</si>
  <si>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</si>
  <si>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</si>
  <si>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</si>
  <si>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</si>
  <si>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</si>
  <si>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</si>
  <si>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</si>
  <si>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</si>
  <si>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</si>
  <si>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</si>
  <si>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</si>
  <si>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</si>
  <si>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</si>
  <si>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</si>
  <si>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</si>
  <si>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</si>
  <si>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</si>
  <si>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</si>
  <si>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</si>
  <si>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</si>
  <si>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</si>
  <si>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</si>
  <si>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</si>
  <si>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</si>
  <si>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</si>
  <si>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</si>
  <si>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</si>
  <si>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</si>
  <si>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</si>
  <si>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</si>
  <si>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</si>
  <si>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</si>
  <si>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</si>
  <si>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</si>
  <si>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</si>
  <si>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</si>
  <si>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</si>
  <si>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</si>
  <si>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</si>
  <si>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</si>
  <si>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</si>
  <si>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</si>
  <si>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</si>
  <si>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</si>
  <si>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</si>
  <si>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</si>
  <si>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</si>
  <si>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</si>
  <si>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</si>
  <si>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</si>
  <si>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</si>
  <si>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</si>
  <si>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</si>
  <si>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</si>
  <si>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</si>
  <si>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</si>
  <si>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</si>
  <si>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</si>
  <si>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</si>
  <si>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</si>
  <si>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</si>
  <si>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</si>
  <si>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</si>
  <si>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</si>
  <si>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</si>
  <si>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</si>
  <si>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</si>
  <si>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</si>
  <si>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</si>
  <si>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</si>
  <si>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</si>
  <si>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</si>
  <si>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</si>
  <si>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</si>
  <si>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</si>
  <si>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</si>
  <si>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</si>
  <si>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</si>
  <si>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</si>
  <si>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</si>
  <si>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</si>
  <si>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</si>
  <si>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</si>
  <si>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</si>
  <si>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</si>
  <si>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</si>
  <si>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</si>
  <si>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</si>
  <si>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</si>
  <si>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</si>
  <si>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</si>
  <si>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</si>
  <si>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</si>
  <si>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</si>
  <si>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</si>
  <si>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</si>
  <si>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</si>
  <si>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</si>
  <si>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</si>
  <si>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</si>
  <si>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</si>
  <si>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</si>
  <si>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</si>
  <si>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</si>
  <si>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</si>
  <si>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</si>
  <si>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</si>
  <si>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</si>
  <si>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</si>
  <si>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</si>
  <si>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</si>
  <si>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</si>
  <si>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</si>
  <si>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</si>
  <si>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</si>
  <si>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</si>
  <si>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</si>
  <si>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</si>
  <si>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</si>
  <si>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</si>
  <si>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</si>
  <si>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</si>
  <si>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</si>
  <si>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</si>
  <si>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</si>
  <si>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</si>
  <si>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</si>
  <si>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</si>
  <si>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</si>
  <si>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</si>
  <si>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</si>
  <si>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</si>
  <si>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</si>
  <si>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</si>
  <si>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</si>
  <si>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</si>
  <si>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</si>
  <si>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</si>
  <si>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</si>
  <si>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</si>
  <si>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</si>
  <si>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</si>
  <si>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</si>
  <si>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</si>
  <si>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</si>
  <si>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</si>
  <si>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</si>
  <si>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</si>
  <si>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</si>
  <si>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</si>
  <si>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</si>
  <si>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</si>
  <si>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</si>
  <si>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</si>
  <si>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</si>
  <si>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</si>
  <si>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</si>
  <si>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</si>
  <si>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</si>
  <si>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</si>
  <si>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</si>
  <si>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</si>
  <si>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</si>
  <si>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</si>
  <si>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</si>
  <si>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</si>
  <si>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</si>
  <si>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</si>
  <si>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</si>
  <si>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</si>
  <si>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</si>
  <si>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</si>
  <si>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</si>
  <si>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</si>
  <si>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</si>
  <si>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</si>
  <si>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</si>
  <si>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</si>
  <si>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</si>
  <si>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</si>
  <si>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</si>
  <si>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</si>
  <si>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</si>
  <si>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</si>
  <si>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</si>
  <si>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</si>
  <si>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</si>
  <si>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</si>
  <si>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</si>
  <si>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</si>
  <si>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</si>
  <si>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</si>
  <si>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</si>
  <si>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</si>
  <si>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</si>
  <si>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</si>
  <si>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</si>
  <si>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</si>
  <si>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</si>
  <si>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</si>
  <si>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</si>
  <si>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</si>
  <si>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</si>
  <si>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</si>
  <si>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</si>
  <si>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</si>
  <si>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</si>
  <si>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</si>
  <si>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</si>
  <si>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</si>
  <si>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</si>
  <si>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</si>
  <si>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</si>
  <si>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</si>
  <si>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</si>
  <si>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</si>
  <si>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</si>
  <si>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</si>
  <si>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</si>
  <si>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</si>
  <si>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</si>
  <si>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</si>
  <si>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</si>
  <si>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</si>
  <si>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</si>
  <si>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</si>
  <si>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</si>
  <si>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</si>
  <si>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</si>
  <si>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</si>
  <si>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</si>
  <si>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</si>
  <si>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</si>
  <si>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</si>
  <si>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</si>
  <si>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</si>
  <si>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</si>
  <si>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</si>
  <si>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</si>
  <si>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</si>
  <si>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</si>
  <si>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</si>
  <si>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</si>
  <si>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</si>
  <si>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</si>
  <si>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</si>
  <si>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</si>
  <si>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</si>
  <si>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</si>
  <si>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</si>
  <si>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</si>
  <si>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</si>
  <si>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</si>
  <si>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</si>
  <si>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</si>
  <si>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</si>
  <si>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</si>
  <si>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</si>
  <si>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</si>
  <si>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</si>
  <si>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</si>
  <si>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</si>
  <si>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</si>
  <si>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</si>
  <si>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</si>
  <si>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</si>
  <si>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</si>
  <si>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</si>
  <si>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</si>
  <si>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</si>
  <si>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</si>
  <si>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</si>
  <si>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</si>
  <si>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</si>
  <si>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</si>
  <si>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</si>
  <si>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</si>
  <si>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</si>
  <si>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</si>
  <si>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</si>
  <si>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</si>
  <si>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</si>
  <si>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</si>
  <si>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</si>
  <si>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</si>
  <si>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</si>
  <si>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</si>
  <si>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</si>
  <si>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</si>
  <si>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</si>
  <si>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</si>
  <si>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</si>
  <si>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</si>
  <si>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</si>
  <si>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</si>
  <si>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</si>
  <si>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</si>
  <si>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</si>
  <si>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</si>
  <si>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</si>
  <si>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</si>
  <si>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</si>
  <si>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</si>
  <si>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</si>
  <si>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</si>
  <si>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</si>
  <si>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</si>
  <si>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</si>
  <si>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</si>
  <si>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</si>
  <si>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</si>
  <si>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</si>
  <si>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</si>
  <si>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</si>
  <si>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</si>
  <si>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</si>
  <si>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</si>
  <si>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</si>
  <si>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</si>
  <si>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</si>
  <si>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</si>
  <si>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</si>
  <si>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</si>
  <si>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</si>
  <si>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</si>
  <si>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</si>
  <si>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</si>
  <si>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</si>
  <si>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</si>
  <si>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</si>
  <si>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</si>
  <si>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</si>
  <si>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</si>
  <si>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</si>
  <si>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</si>
  <si>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</si>
  <si>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</si>
  <si>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</si>
  <si>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</si>
  <si>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</si>
  <si>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</si>
  <si>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</si>
  <si>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</si>
  <si>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</si>
  <si>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</si>
  <si>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</si>
  <si>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</si>
  <si>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</si>
  <si>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</si>
  <si>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</si>
  <si>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</si>
  <si>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</si>
  <si>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</si>
  <si>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</si>
  <si>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</si>
  <si>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</si>
  <si>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</si>
  <si>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</si>
  <si>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</si>
  <si>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</si>
  <si>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</si>
  <si>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</si>
  <si>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</si>
  <si>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</si>
  <si>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</si>
  <si>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</si>
  <si>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</si>
  <si>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</si>
  <si>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</si>
  <si>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</si>
  <si>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</si>
  <si>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</si>
  <si>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</si>
  <si>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</si>
  <si>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</si>
  <si>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</si>
  <si>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</si>
  <si>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</si>
  <si>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</si>
  <si>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</si>
  <si>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</si>
  <si>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</si>
  <si>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</si>
  <si>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</si>
  <si>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</si>
  <si>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</si>
  <si>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</si>
  <si>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</si>
  <si>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</si>
  <si>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</si>
  <si>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</si>
  <si>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</si>
  <si>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</si>
  <si>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</si>
  <si>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</si>
  <si>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</si>
  <si>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</si>
  <si>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</si>
  <si>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</si>
  <si>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</si>
  <si>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</si>
  <si>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</si>
  <si>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</si>
  <si>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</si>
  <si>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</si>
  <si>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</si>
  <si>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</si>
  <si>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</si>
  <si>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</si>
  <si>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</si>
  <si>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</si>
  <si>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</si>
  <si>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</si>
  <si>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</si>
  <si>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</si>
  <si>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</si>
  <si>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</si>
  <si>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</si>
  <si>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</si>
  <si>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</si>
  <si>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</si>
  <si>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</si>
  <si>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</si>
  <si>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</si>
  <si>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</si>
  <si>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</si>
  <si>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</si>
  <si>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</si>
  <si>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</si>
  <si>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</si>
  <si>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</si>
  <si>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</si>
  <si>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</si>
  <si>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</si>
  <si>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</si>
  <si>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</si>
  <si>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</si>
  <si>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</si>
  <si>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</si>
  <si>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</si>
  <si>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</si>
  <si>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</si>
  <si>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</si>
  <si>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</si>
  <si>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</si>
  <si>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</si>
  <si>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</si>
  <si>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</si>
  <si>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</si>
  <si>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</si>
  <si>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</si>
  <si>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</si>
  <si>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</si>
  <si>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</si>
  <si>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</si>
  <si>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</si>
  <si>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</si>
  <si>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</si>
  <si>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</si>
  <si>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</si>
  <si>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</si>
  <si>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</si>
  <si>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</si>
  <si>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</si>
  <si>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</si>
  <si>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</si>
  <si>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</si>
  <si>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</si>
  <si>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</si>
  <si>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</si>
  <si>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</si>
  <si>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</si>
  <si>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</si>
  <si>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</si>
  <si>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</si>
  <si>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</si>
  <si>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</si>
  <si>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</si>
  <si>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</si>
  <si>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</si>
  <si>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</si>
  <si>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</si>
  <si>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</si>
  <si>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</si>
  <si>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</si>
  <si>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</si>
  <si>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</si>
  <si>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</si>
  <si>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</si>
  <si>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</si>
  <si>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</si>
  <si>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</si>
  <si>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</si>
  <si>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</si>
  <si>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</si>
  <si>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</si>
  <si>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</si>
  <si>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</si>
  <si>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</si>
  <si>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</si>
  <si>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</si>
  <si>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</si>
  <si>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</si>
  <si>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</si>
  <si>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</si>
  <si>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</si>
  <si>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</si>
  <si>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</si>
  <si>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</si>
  <si>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</si>
  <si>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</si>
  <si>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</si>
  <si>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</si>
  <si>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</si>
  <si>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</si>
  <si>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</si>
  <si>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</si>
  <si>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</si>
  <si>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</si>
  <si>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</si>
  <si>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</si>
  <si>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</si>
  <si>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</si>
  <si>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</si>
  <si>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</si>
  <si>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</si>
  <si>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</si>
  <si>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</si>
  <si>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</si>
  <si>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</si>
  <si>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</si>
  <si>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</si>
  <si>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</si>
  <si>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</si>
  <si>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</si>
  <si>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</si>
  <si>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</si>
  <si>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</si>
  <si>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</si>
  <si>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</si>
  <si>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</si>
  <si>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</si>
  <si>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</si>
  <si>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</si>
  <si>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</si>
  <si>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</si>
  <si>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</si>
  <si>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</si>
  <si>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</si>
  <si>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</si>
  <si>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</si>
  <si>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</si>
  <si>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</si>
  <si>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</si>
  <si>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</si>
  <si>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</si>
  <si>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</si>
  <si>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</si>
  <si>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</si>
  <si>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</si>
  <si>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</si>
  <si>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</si>
  <si>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</si>
  <si>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</si>
  <si>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</si>
  <si>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</si>
  <si>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</si>
  <si>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</si>
  <si>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</si>
  <si>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</si>
  <si>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</si>
  <si>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</si>
  <si>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</si>
  <si>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</si>
  <si>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</si>
  <si>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</si>
  <si>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</si>
  <si>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</si>
  <si>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</si>
  <si>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</si>
  <si>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</si>
  <si>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</si>
  <si>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</si>
  <si>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</si>
  <si>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</si>
  <si>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</si>
  <si>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</si>
  <si>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</si>
  <si>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</si>
  <si>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</si>
  <si>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</si>
  <si>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</si>
  <si>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</si>
  <si>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</si>
  <si>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</si>
  <si>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</si>
  <si>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</si>
  <si>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</si>
  <si>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</si>
  <si>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</si>
  <si>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</si>
  <si>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</si>
  <si>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</si>
  <si>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</si>
  <si>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</si>
  <si>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</si>
  <si>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</si>
  <si>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</si>
  <si>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</si>
  <si>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</si>
  <si>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</si>
  <si>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</si>
  <si>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</si>
  <si>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</si>
  <si>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</si>
  <si>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</si>
  <si>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</si>
  <si>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</si>
  <si>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</si>
  <si>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</si>
  <si>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</si>
  <si>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</si>
  <si>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</si>
  <si>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</si>
  <si>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</si>
  <si>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</si>
  <si>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</si>
  <si>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</si>
  <si>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</si>
  <si>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</si>
  <si>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</si>
  <si>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</si>
  <si>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</si>
  <si>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</si>
  <si>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</si>
  <si>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</si>
  <si>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</si>
  <si>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</si>
  <si>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</si>
  <si>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</si>
  <si>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</si>
  <si>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</si>
  <si>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</si>
  <si>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</si>
  <si>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</si>
  <si>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</si>
  <si>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</si>
  <si>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</si>
  <si>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</si>
  <si>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</si>
  <si>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</si>
  <si>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</si>
  <si>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</si>
  <si>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</si>
  <si>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</si>
  <si>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</si>
  <si>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</si>
  <si>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</si>
  <si>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</si>
  <si>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</si>
  <si>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</si>
  <si>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</si>
  <si>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</si>
  <si>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</si>
  <si>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</si>
  <si>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</si>
  <si>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</si>
  <si>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</si>
  <si>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</si>
  <si>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</si>
  <si>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</si>
  <si>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</si>
  <si>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</si>
  <si>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</si>
  <si>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</si>
  <si>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</si>
  <si>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</si>
  <si>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</si>
  <si>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</si>
  <si>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</si>
  <si>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</si>
  <si>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</si>
  <si>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</si>
  <si>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</si>
  <si>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</si>
  <si>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</si>
  <si>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</si>
  <si>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</si>
  <si>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</si>
  <si>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</si>
  <si>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</si>
  <si>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</si>
  <si>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</si>
  <si>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</si>
  <si>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</si>
  <si>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</si>
  <si>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</si>
  <si>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</si>
  <si>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</si>
  <si>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</si>
  <si>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</si>
  <si>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</si>
  <si>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</si>
  <si>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</si>
  <si>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</si>
  <si>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</si>
  <si>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</si>
  <si>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</si>
  <si>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</si>
  <si>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</si>
  <si>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</si>
  <si>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</si>
  <si>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</si>
  <si>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</si>
  <si>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</si>
  <si>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</si>
  <si>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</si>
  <si>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</si>
  <si>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</si>
  <si>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</si>
  <si>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</si>
  <si>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</si>
  <si>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</si>
  <si>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</si>
  <si>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</si>
  <si>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</si>
  <si>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</si>
  <si>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</si>
  <si>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</si>
  <si>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</si>
  <si>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</si>
  <si>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</si>
  <si>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</si>
  <si>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</si>
  <si>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</si>
  <si>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</si>
  <si>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</si>
  <si>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</si>
  <si>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</si>
  <si>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</si>
  <si>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</si>
  <si>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</si>
  <si>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</si>
  <si>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</si>
  <si>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</si>
  <si>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</si>
  <si>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</si>
  <si>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</si>
  <si>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</si>
  <si>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</si>
  <si>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</si>
  <si>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</si>
  <si>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</si>
  <si>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</si>
  <si>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</si>
  <si>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</si>
  <si>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</si>
  <si>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</si>
  <si>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</si>
  <si>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</si>
  <si>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</si>
  <si>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</si>
  <si>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</si>
  <si>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</si>
  <si>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</si>
  <si>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</si>
  <si>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</si>
  <si>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</si>
  <si>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</si>
  <si>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</si>
  <si>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</si>
  <si>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</si>
  <si>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</si>
  <si>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</si>
  <si>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</si>
  <si>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</si>
  <si>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</si>
  <si>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</si>
  <si>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</si>
  <si>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</si>
  <si>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</si>
  <si>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</si>
  <si>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</si>
  <si>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</si>
  <si>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</si>
  <si>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</si>
  <si>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</si>
  <si>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</si>
  <si>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</si>
  <si>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</si>
  <si>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</si>
  <si>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</si>
  <si>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</si>
  <si>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</si>
  <si>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</si>
  <si>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</si>
  <si>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</si>
  <si>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</si>
  <si>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</si>
  <si>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</si>
  <si>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</si>
  <si>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</si>
  <si>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</si>
  <si>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</si>
  <si>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</si>
  <si>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</si>
  <si>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</si>
  <si>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</si>
  <si>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</si>
  <si>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</si>
  <si>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</si>
  <si>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</si>
  <si>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</si>
  <si>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</si>
  <si>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</si>
  <si>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</si>
  <si>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</si>
  <si>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</si>
  <si>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</si>
  <si>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</si>
  <si>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</si>
  <si>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</si>
  <si>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</si>
  <si>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</si>
  <si>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</si>
  <si>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</si>
  <si>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</si>
  <si>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</si>
  <si>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</si>
  <si>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</si>
  <si>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</si>
  <si>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</si>
  <si>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</si>
  <si>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</si>
  <si>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</si>
  <si>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</si>
  <si>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</si>
  <si>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</si>
  <si>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</si>
  <si>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</si>
  <si>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</si>
  <si>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</si>
  <si>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</si>
  <si>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</si>
  <si>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</si>
  <si>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</si>
  <si>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</si>
  <si>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</si>
  <si>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</si>
  <si>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</si>
  <si>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</si>
  <si>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</si>
  <si>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</si>
  <si>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</si>
  <si>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</si>
  <si>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</si>
  <si>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</si>
  <si>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</si>
  <si>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</si>
  <si>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</si>
  <si>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</si>
  <si>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</si>
  <si>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</si>
  <si>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</si>
  <si>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</si>
  <si>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</si>
  <si>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</si>
  <si>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</si>
  <si>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</si>
  <si>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</si>
  <si>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</si>
  <si>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</si>
  <si>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</si>
  <si>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</si>
  <si>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</si>
  <si>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</si>
  <si>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</si>
  <si>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</si>
  <si>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</si>
  <si>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</si>
  <si>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</si>
  <si>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</si>
  <si>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</si>
  <si>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</si>
  <si>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</si>
  <si>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</si>
  <si>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</si>
  <si>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</si>
  <si>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</si>
  <si>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</si>
  <si>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</si>
  <si>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</si>
  <si>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</si>
  <si>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</si>
  <si>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</si>
  <si>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</si>
  <si>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</si>
  <si>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</si>
  <si>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</si>
  <si>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</si>
  <si>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</si>
  <si>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</si>
  <si>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</si>
  <si>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</si>
  <si>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</si>
  <si>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</si>
  <si>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</si>
  <si>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</si>
  <si>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</si>
  <si>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</si>
  <si>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</si>
  <si>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</si>
  <si>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</si>
  <si>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</si>
  <si>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</si>
  <si>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</si>
  <si>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</si>
  <si>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</si>
  <si>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</si>
  <si>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</si>
  <si>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</si>
  <si>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</si>
  <si>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</si>
  <si>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</si>
  <si>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</si>
  <si>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</si>
  <si>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</si>
  <si>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</si>
  <si>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</si>
  <si>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</si>
  <si>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</si>
  <si>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</si>
  <si>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</si>
  <si>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</si>
  <si>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</si>
  <si>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</si>
  <si>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</si>
  <si>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</si>
  <si>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</si>
  <si>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</si>
  <si>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</si>
  <si>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</si>
  <si>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</si>
  <si>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</si>
  <si>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</si>
  <si>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</si>
  <si>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</si>
  <si>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</si>
  <si>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</si>
  <si>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</si>
  <si>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</si>
  <si>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</si>
  <si>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</si>
  <si>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</si>
  <si>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</si>
  <si>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</si>
  <si>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</si>
  <si>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</si>
  <si>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</si>
  <si>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</si>
  <si>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</si>
  <si>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</si>
  <si>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</si>
  <si>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</si>
  <si>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</si>
  <si>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</si>
  <si>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</si>
  <si>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</si>
  <si>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</si>
  <si>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</si>
  <si>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</si>
  <si>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</si>
  <si>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</si>
  <si>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</si>
  <si>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</si>
  <si>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</si>
  <si>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</si>
  <si>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</si>
  <si>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</si>
  <si>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</si>
  <si>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</si>
  <si>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</si>
  <si>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</si>
  <si>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</si>
  <si>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</si>
  <si>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</si>
  <si>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</si>
  <si>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</si>
  <si>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</si>
  <si>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</si>
  <si>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</si>
  <si>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</si>
  <si>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</si>
  <si>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</si>
  <si>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</si>
  <si>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</si>
  <si>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</si>
  <si>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</si>
  <si>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</si>
  <si>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</si>
  <si>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</si>
  <si>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</si>
  <si>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</si>
  <si>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</si>
  <si>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</si>
  <si>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</si>
  <si>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</si>
  <si>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</si>
  <si>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</si>
  <si>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</si>
  <si>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</si>
  <si>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</si>
  <si>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</si>
  <si>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</si>
  <si>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</si>
  <si>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</si>
  <si>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</si>
  <si>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</si>
  <si>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</si>
  <si>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</si>
  <si>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</si>
  <si>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</si>
  <si>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</si>
  <si>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</si>
  <si>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</si>
  <si>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</si>
  <si>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</si>
  <si>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</si>
  <si>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</si>
  <si>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</si>
  <si>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</si>
  <si>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</si>
  <si>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</si>
  <si>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</si>
  <si>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</si>
  <si>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</si>
  <si>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</si>
  <si>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</si>
  <si>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</si>
  <si>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</si>
  <si>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</si>
  <si>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</si>
  <si>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</si>
  <si>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</si>
  <si>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</si>
  <si>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</si>
  <si>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</si>
  <si>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</si>
  <si>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</si>
  <si>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</si>
  <si>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</si>
  <si>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</si>
  <si>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</si>
  <si>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</si>
  <si>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</si>
  <si>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</si>
  <si>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</si>
  <si>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</si>
  <si>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</si>
  <si>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</si>
  <si>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</si>
  <si>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</si>
  <si>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</si>
  <si>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</si>
  <si>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</si>
  <si>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</si>
  <si>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</si>
  <si>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</si>
  <si>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</si>
  <si>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</si>
  <si>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</si>
  <si>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</si>
  <si>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</si>
  <si>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</si>
  <si>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</si>
  <si>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</si>
  <si>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</si>
  <si>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</si>
  <si>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</si>
  <si>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</si>
  <si>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</si>
  <si>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</si>
  <si>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</si>
  <si>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</si>
  <si>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</si>
  <si>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</si>
  <si>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</si>
  <si>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</si>
  <si>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</si>
  <si>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</si>
  <si>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</si>
  <si>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</si>
  <si>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</si>
  <si>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</si>
  <si>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</si>
  <si>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</si>
  <si>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</si>
  <si>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</si>
  <si>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</si>
  <si>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</si>
  <si>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</si>
  <si>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</si>
  <si>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</si>
  <si>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</si>
  <si>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</si>
  <si>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</si>
  <si>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</si>
  <si>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</si>
  <si>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</si>
  <si>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</si>
  <si>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</si>
  <si>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</si>
  <si>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</si>
  <si>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</si>
  <si>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</si>
  <si>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</si>
  <si>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</si>
  <si>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</si>
  <si>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</si>
  <si>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</si>
  <si>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</si>
  <si>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</si>
  <si>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</si>
  <si>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</si>
  <si>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</si>
  <si>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</si>
  <si>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</si>
  <si>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</si>
  <si>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</si>
  <si>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</si>
  <si>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</si>
  <si>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</si>
  <si>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</si>
  <si>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</si>
  <si>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</si>
  <si>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</si>
  <si>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</si>
  <si>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</si>
  <si>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</si>
  <si>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</si>
  <si>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</si>
  <si>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</si>
  <si>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</si>
  <si>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</si>
  <si>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</si>
  <si>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</si>
  <si>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</si>
  <si>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</si>
  <si>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</si>
  <si>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</si>
  <si>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</si>
  <si>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</si>
  <si>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</si>
  <si>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</si>
  <si>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</si>
  <si>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</si>
  <si>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</si>
  <si>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</si>
  <si>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</si>
  <si>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</si>
  <si>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</si>
  <si>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</si>
  <si>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</si>
  <si>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</si>
  <si>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</si>
  <si>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</si>
  <si>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</si>
  <si>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</si>
  <si>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</si>
  <si>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</si>
  <si>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</si>
  <si>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</si>
  <si>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</si>
  <si>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</si>
  <si>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</si>
  <si>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</si>
  <si>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</si>
  <si>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</si>
  <si>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</si>
  <si>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</si>
  <si>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</si>
  <si>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</si>
  <si>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</si>
  <si>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</si>
  <si>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</si>
  <si>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</si>
  <si>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</si>
  <si>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</si>
  <si>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</si>
  <si>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</si>
  <si>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</si>
  <si>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</si>
  <si>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</si>
  <si>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</si>
  <si>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</si>
  <si>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</si>
  <si>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</si>
  <si>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</si>
  <si>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</si>
  <si>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</si>
  <si>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</si>
  <si>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</si>
  <si>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</si>
  <si>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</si>
  <si>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</si>
  <si>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</si>
  <si>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</si>
  <si>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</si>
  <si>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</si>
  <si>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</si>
  <si>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</si>
  <si>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</si>
  <si>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</si>
  <si>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</si>
  <si>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</si>
  <si>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</si>
  <si>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</si>
  <si>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</si>
  <si>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</si>
  <si>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</si>
  <si>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</si>
  <si>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</si>
  <si>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</si>
  <si>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</si>
  <si>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</si>
  <si>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</si>
  <si>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</si>
  <si>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</si>
  <si>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</si>
  <si>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</si>
  <si>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</si>
  <si>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</si>
  <si>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</si>
  <si>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</si>
  <si>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</si>
  <si>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</si>
  <si>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</si>
  <si>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</si>
  <si>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</si>
  <si>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</si>
  <si>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</si>
  <si>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</si>
  <si>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</si>
  <si>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</si>
  <si>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</si>
  <si>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</si>
  <si>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</si>
  <si>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</si>
  <si>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</si>
  <si>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</si>
  <si>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</si>
  <si>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</si>
  <si>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</si>
  <si>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</si>
  <si>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</si>
  <si>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</si>
  <si>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</si>
  <si>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</si>
  <si>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</si>
  <si>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</si>
  <si>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</si>
  <si>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</si>
  <si>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</si>
  <si>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</si>
  <si>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</si>
  <si>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</si>
  <si>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</si>
  <si>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</si>
  <si>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</si>
  <si>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</si>
  <si>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</si>
  <si>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</si>
  <si>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</si>
  <si>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</si>
  <si>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</si>
  <si>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</si>
  <si>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</si>
  <si>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</si>
  <si>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</si>
  <si>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</si>
  <si>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</si>
  <si>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</si>
  <si>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</si>
  <si>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</si>
  <si>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</si>
  <si>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</si>
  <si>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</si>
  <si>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</si>
  <si>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</si>
  <si>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</si>
  <si>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</si>
  <si>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</si>
  <si>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</si>
  <si>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</si>
  <si>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</si>
  <si>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</si>
  <si>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</si>
  <si>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</si>
  <si>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</si>
  <si>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</si>
  <si>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</si>
  <si>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</si>
  <si>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</si>
  <si>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</si>
  <si>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</si>
  <si>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</si>
  <si>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</si>
  <si>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</si>
  <si>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</si>
  <si>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</si>
  <si>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</si>
  <si>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</si>
  <si>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</si>
  <si>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</si>
  <si>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</si>
  <si>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</si>
  <si>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</si>
  <si>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</si>
  <si>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</si>
  <si>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</si>
  <si>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</si>
  <si>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</si>
  <si>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</si>
  <si>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</si>
  <si>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</si>
  <si>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</si>
  <si>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</si>
  <si>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</si>
  <si>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</si>
  <si>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</si>
  <si>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</si>
  <si>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</si>
  <si>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</si>
  <si>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</si>
  <si>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</si>
  <si>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</si>
  <si>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</si>
  <si>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</si>
  <si>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</si>
  <si>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</si>
  <si>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</si>
  <si>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</si>
  <si>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</si>
  <si>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</si>
  <si>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</si>
  <si>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</si>
  <si>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</si>
  <si>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</si>
  <si>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</si>
  <si>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</si>
  <si>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</si>
  <si>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</si>
  <si>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</si>
  <si>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</si>
  <si>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</si>
  <si>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</si>
  <si>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</si>
  <si>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</si>
  <si>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</si>
  <si>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</si>
  <si>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</si>
  <si>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</si>
  <si>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</si>
  <si>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</si>
  <si>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</si>
  <si>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</si>
  <si>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</si>
  <si>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</si>
  <si>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</si>
  <si>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</si>
  <si>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</si>
  <si>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</si>
  <si>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</si>
  <si>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</si>
  <si>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</si>
  <si>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</si>
  <si>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</si>
  <si>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</si>
  <si>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</si>
  <si>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</si>
  <si>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</si>
  <si>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</si>
  <si>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</si>
  <si>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</si>
  <si>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</si>
  <si>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</si>
  <si>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</si>
  <si>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</si>
  <si>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</si>
  <si>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</si>
  <si>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</si>
  <si>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</si>
  <si>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</si>
  <si>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</si>
  <si>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</si>
  <si>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</si>
  <si>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</si>
  <si>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</si>
  <si>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</si>
  <si>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</si>
  <si>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</si>
  <si>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</si>
  <si>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</si>
  <si>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</si>
  <si>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</si>
  <si>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</si>
  <si>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</si>
  <si>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</si>
  <si>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</si>
  <si>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</si>
  <si>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</si>
  <si>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</si>
  <si>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</si>
  <si>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</si>
  <si>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</si>
  <si>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</si>
  <si>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</si>
  <si>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</si>
  <si>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</si>
  <si>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</si>
  <si>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</si>
  <si>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</si>
  <si>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</si>
  <si>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</si>
  <si>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</si>
  <si>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</si>
  <si>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</si>
  <si>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</si>
  <si>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</si>
  <si>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</si>
  <si>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</si>
  <si>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</si>
  <si>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</si>
  <si>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</si>
  <si>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</si>
  <si>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</si>
  <si>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</si>
  <si>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</si>
  <si>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</si>
  <si>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</si>
  <si>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</si>
  <si>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</si>
  <si>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</si>
  <si>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</si>
  <si>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</si>
  <si>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</si>
  <si>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</si>
  <si>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</si>
  <si>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</si>
  <si>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</si>
  <si>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</si>
  <si>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</si>
  <si>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</si>
  <si>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</si>
  <si>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</si>
  <si>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</si>
  <si>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</si>
  <si>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</si>
  <si>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</si>
  <si>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</si>
  <si>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</si>
  <si>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</si>
  <si>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</si>
  <si>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</si>
  <si>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</si>
  <si>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</si>
  <si>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</si>
  <si>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</si>
  <si>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</si>
  <si>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</si>
  <si>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</si>
  <si>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</si>
  <si>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</si>
  <si>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</si>
  <si>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</si>
  <si>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</si>
  <si>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</si>
  <si>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</si>
  <si>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</si>
  <si>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</si>
  <si>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</si>
  <si>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</si>
  <si>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</si>
  <si>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</si>
  <si>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</si>
  <si>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</si>
  <si>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</si>
  <si>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</si>
  <si>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</si>
  <si>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</si>
  <si>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</si>
  <si>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</si>
  <si>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</si>
  <si>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</si>
  <si>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</si>
  <si>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</si>
  <si>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</si>
  <si>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</si>
  <si>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</si>
  <si>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</si>
  <si>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</si>
  <si>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</si>
  <si>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</si>
  <si>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</si>
  <si>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</si>
  <si>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</si>
  <si>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</si>
  <si>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</si>
  <si>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</si>
  <si>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</si>
  <si>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</si>
  <si>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</si>
  <si>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</si>
  <si>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</si>
  <si>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</si>
  <si>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</si>
  <si>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</si>
  <si>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</si>
  <si>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</si>
  <si>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</si>
  <si>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</si>
  <si>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</si>
  <si>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</si>
  <si>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</si>
  <si>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</si>
  <si>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</si>
  <si>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</si>
  <si>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</si>
  <si>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</si>
  <si>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</si>
  <si>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</si>
  <si>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</si>
  <si>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</si>
  <si>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</si>
  <si>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</si>
  <si>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</si>
  <si>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</si>
  <si>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</si>
  <si>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</si>
  <si>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</si>
  <si>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</si>
  <si>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</si>
  <si>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</si>
  <si>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</si>
  <si>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</si>
  <si>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</si>
  <si>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</si>
  <si>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</si>
  <si>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</si>
  <si>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</si>
  <si>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</si>
  <si>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</si>
  <si>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</si>
  <si>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</si>
  <si>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</si>
  <si>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</si>
  <si>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</si>
  <si>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</si>
  <si>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</si>
  <si>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</si>
  <si>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</si>
  <si>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</si>
  <si>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</si>
  <si>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</si>
  <si>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</si>
  <si>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</si>
  <si>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</si>
  <si>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</si>
  <si>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</si>
  <si>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</si>
  <si>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</si>
  <si>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</si>
  <si>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</si>
  <si>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</si>
  <si>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</si>
  <si>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</si>
  <si>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</si>
  <si>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</si>
  <si>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</si>
  <si>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</si>
  <si>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</si>
  <si>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</si>
  <si>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</si>
  <si>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</si>
  <si>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</si>
  <si>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</si>
  <si>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</si>
  <si>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</si>
  <si>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</si>
  <si>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</si>
  <si>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</si>
  <si>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</si>
  <si>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</si>
  <si>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</si>
  <si>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</si>
  <si>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</si>
  <si>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</si>
  <si>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</si>
  <si>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</si>
  <si>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</si>
  <si>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</si>
  <si>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</si>
  <si>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</si>
  <si>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</si>
  <si>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</si>
  <si>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</si>
  <si>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</si>
  <si>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</si>
  <si>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</si>
  <si>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</si>
  <si>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</si>
  <si>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</si>
  <si>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</si>
  <si>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</si>
  <si>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</si>
  <si>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</si>
  <si>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</si>
  <si>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</si>
  <si>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</si>
  <si>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</si>
  <si>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</si>
  <si>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</si>
  <si>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</si>
  <si>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</si>
  <si>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</si>
  <si>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</si>
  <si>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</si>
  <si>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</si>
  <si>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</si>
  <si>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</si>
  <si>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</si>
  <si>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</si>
  <si>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</si>
  <si>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</si>
  <si>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</si>
  <si>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</si>
  <si>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</si>
  <si>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</si>
  <si>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</si>
  <si>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</si>
  <si>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</si>
  <si>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</si>
  <si>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</si>
  <si>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</si>
  <si>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</si>
  <si>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</si>
  <si>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</si>
  <si>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</si>
  <si>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</si>
  <si>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</si>
  <si>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</si>
  <si>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</si>
  <si>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</si>
  <si>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</si>
  <si>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</si>
  <si>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</si>
  <si>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</si>
  <si>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</si>
  <si>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</si>
  <si>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</si>
  <si>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</si>
  <si>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</si>
  <si>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</si>
  <si>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</si>
  <si>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</si>
  <si>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</si>
  <si>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</si>
  <si>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</si>
  <si>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</si>
  <si>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</si>
  <si>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</si>
  <si>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</si>
  <si>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</si>
  <si>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</si>
  <si>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</si>
  <si>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</si>
  <si>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</si>
  <si>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</si>
  <si>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</si>
  <si>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</si>
  <si>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</si>
  <si>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</si>
  <si>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</si>
  <si>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</si>
  <si>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</si>
  <si>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</si>
  <si>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</si>
  <si>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</si>
  <si>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</si>
  <si>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</si>
  <si>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</si>
  <si>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</si>
  <si>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</si>
  <si>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</si>
  <si>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</si>
  <si>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</si>
  <si>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</si>
  <si>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</si>
  <si>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</si>
  <si>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</si>
  <si>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</si>
  <si>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</si>
  <si>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</si>
  <si>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</si>
  <si>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</si>
  <si>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</si>
  <si>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</si>
  <si>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</si>
  <si>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</si>
  <si>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</si>
  <si>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</si>
  <si>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</si>
  <si>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</si>
  <si>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</si>
  <si>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</si>
  <si>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</si>
  <si>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</si>
  <si>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</si>
  <si>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</si>
  <si>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</si>
  <si>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</si>
  <si>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</si>
  <si>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</si>
  <si>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</si>
  <si>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</si>
  <si>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</si>
  <si>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</si>
  <si>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</si>
  <si>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</si>
  <si>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</si>
  <si>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</si>
  <si>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</si>
  <si>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</si>
  <si>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</si>
  <si>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</si>
  <si>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</si>
  <si>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</si>
  <si>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</si>
  <si>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</si>
  <si>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</si>
  <si>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</si>
  <si>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</si>
  <si>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</si>
  <si>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</si>
  <si>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</si>
  <si>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</si>
  <si>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</si>
  <si>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</si>
  <si>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</si>
  <si>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</si>
  <si>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</si>
  <si>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</si>
  <si>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</si>
  <si>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</si>
  <si>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</si>
  <si>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</si>
  <si>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</si>
  <si>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</si>
  <si>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</si>
  <si>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</si>
  <si>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</si>
  <si>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</si>
  <si>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</si>
  <si>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</si>
  <si>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</si>
  <si>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</si>
  <si>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</si>
  <si>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</si>
  <si>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</si>
  <si>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</si>
  <si>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</si>
  <si>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</si>
  <si>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</si>
  <si>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</si>
  <si>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</si>
  <si>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</si>
  <si>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</si>
  <si>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</si>
  <si>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</si>
  <si>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</si>
  <si>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</si>
  <si>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</si>
  <si>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</si>
  <si>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</si>
  <si>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</si>
  <si>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</si>
  <si>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</si>
  <si>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</si>
  <si>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</si>
  <si>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</si>
  <si>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</si>
  <si>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</si>
  <si>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</si>
  <si>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</si>
  <si>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</si>
  <si>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</si>
  <si>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</si>
  <si>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</si>
  <si>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</si>
  <si>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</si>
  <si>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</si>
  <si>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</si>
  <si>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</si>
  <si>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</si>
  <si>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</si>
  <si>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</si>
  <si>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</si>
  <si>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</si>
  <si>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</si>
  <si>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</si>
  <si>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</si>
  <si>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</si>
  <si>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</si>
  <si>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</si>
  <si>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</si>
  <si>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</si>
  <si>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</si>
  <si>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</si>
  <si>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</si>
  <si>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</si>
  <si>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</si>
  <si>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</si>
  <si>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</si>
  <si>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</si>
  <si>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</si>
  <si>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</si>
  <si>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</si>
  <si>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</si>
  <si>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</si>
  <si>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</si>
  <si>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</si>
  <si>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</si>
  <si>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</si>
  <si>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</si>
  <si>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</si>
  <si>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</si>
  <si>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</si>
  <si>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</si>
  <si>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</si>
  <si>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</si>
  <si>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</si>
  <si>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</si>
  <si>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</si>
  <si>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</si>
  <si>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</si>
  <si>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</si>
  <si>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</si>
  <si>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</si>
  <si>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</si>
  <si>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</si>
  <si>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</si>
  <si>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</si>
  <si>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</si>
  <si>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</si>
  <si>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</si>
  <si>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</si>
  <si>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</si>
  <si>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</si>
  <si>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</si>
  <si>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</si>
  <si>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</si>
  <si>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</si>
  <si>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</si>
  <si>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</si>
  <si>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</si>
  <si>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</si>
  <si>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</si>
  <si>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</si>
  <si>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</si>
  <si>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</si>
  <si>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</si>
  <si>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</si>
  <si>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</si>
  <si>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</si>
  <si>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</si>
  <si>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</si>
  <si>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</si>
  <si>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</si>
  <si>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</si>
  <si>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</si>
  <si>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</si>
  <si>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</si>
  <si>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</si>
  <si>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</si>
  <si>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</si>
  <si>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</si>
  <si>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</si>
  <si>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</si>
  <si>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</si>
  <si>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</si>
  <si>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</si>
  <si>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</si>
  <si>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</si>
  <si>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</si>
  <si>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</si>
  <si>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</si>
  <si>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</si>
  <si>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</si>
  <si>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</si>
  <si>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</si>
  <si>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</si>
  <si>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</si>
  <si>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</si>
  <si>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</si>
  <si>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</si>
  <si>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</si>
  <si>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</si>
  <si>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</si>
  <si>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</si>
  <si>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</si>
  <si>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</si>
  <si>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</si>
  <si>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</si>
  <si>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</si>
  <si>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</si>
  <si>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</si>
  <si>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</si>
  <si>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</si>
  <si>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</si>
  <si>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</si>
  <si>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</si>
  <si>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</si>
  <si>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</si>
  <si>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</si>
  <si>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</si>
  <si>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</si>
  <si>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</si>
  <si>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</si>
  <si>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</si>
  <si>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</si>
  <si>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</si>
  <si>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</si>
  <si>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</si>
  <si>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</si>
  <si>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</si>
  <si>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</si>
  <si>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</si>
  <si>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</si>
  <si>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</si>
  <si>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</si>
  <si>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</si>
  <si>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</si>
  <si>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</si>
  <si>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</si>
  <si>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</si>
  <si>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</si>
  <si>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</si>
  <si>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</si>
  <si>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</si>
  <si>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</si>
  <si>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</si>
  <si>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</si>
  <si>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</si>
  <si>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</si>
  <si>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</si>
  <si>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</si>
  <si>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</si>
  <si>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</si>
  <si>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</si>
  <si>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</si>
  <si>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</si>
  <si>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</si>
  <si>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</si>
  <si>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</si>
  <si>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</si>
  <si>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</si>
  <si>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</si>
  <si>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</si>
  <si>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</si>
  <si>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</si>
  <si>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</si>
  <si>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</si>
  <si>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</si>
  <si>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</si>
  <si>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</si>
  <si>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</si>
  <si>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</si>
  <si>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</si>
  <si>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</si>
  <si>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</si>
  <si>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</si>
  <si>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</si>
  <si>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</si>
  <si>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</si>
  <si>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</si>
  <si>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</si>
  <si>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</si>
  <si>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</si>
  <si>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</si>
  <si>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</si>
  <si>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</si>
  <si>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</si>
  <si>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</si>
  <si>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</si>
  <si>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</si>
  <si>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</si>
  <si>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</si>
  <si>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</si>
  <si>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</si>
  <si>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</si>
  <si>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</si>
  <si>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</si>
  <si>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</si>
  <si>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</si>
  <si>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</si>
  <si>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</si>
  <si>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</si>
  <si>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</si>
  <si>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</si>
  <si>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</si>
  <si>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</si>
  <si>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</si>
  <si>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</si>
  <si>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</si>
  <si>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</si>
  <si>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</si>
  <si>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</si>
  <si>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</si>
  <si>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</si>
  <si>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</si>
  <si>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</si>
  <si>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</si>
  <si>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</si>
  <si>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</si>
  <si>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</si>
  <si>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</si>
  <si>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</si>
  <si>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</si>
  <si>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</si>
  <si>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</si>
  <si>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</si>
  <si>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</si>
  <si>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</si>
  <si>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</si>
  <si>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</si>
  <si>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</si>
  <si>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</si>
  <si>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</si>
  <si>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</si>
  <si>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</si>
  <si>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</si>
  <si>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</si>
  <si>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</si>
  <si>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</si>
  <si>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</si>
  <si>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</si>
  <si>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</si>
  <si>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</si>
  <si>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</si>
  <si>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</si>
  <si>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</si>
  <si>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</si>
  <si>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</si>
  <si>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</si>
  <si>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</si>
  <si>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</si>
  <si>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</si>
  <si>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</si>
  <si>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</si>
  <si>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</si>
  <si>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</si>
  <si>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</si>
  <si>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</si>
  <si>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</si>
  <si>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</si>
  <si>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</si>
  <si>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</si>
  <si>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</si>
  <si>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</si>
  <si>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</si>
  <si>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</si>
  <si>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</si>
  <si>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</si>
  <si>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</si>
  <si>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</si>
  <si>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</si>
  <si>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</si>
  <si>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</si>
  <si>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</si>
  <si>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</si>
  <si>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</si>
  <si>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</si>
  <si>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</si>
  <si>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</si>
  <si>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</si>
  <si>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</si>
  <si>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</si>
  <si>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</si>
  <si>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</si>
  <si>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</si>
  <si>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</si>
  <si>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</si>
  <si>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</si>
  <si>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</si>
  <si>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</si>
  <si>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</si>
  <si>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</si>
  <si>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</si>
  <si>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</si>
  <si>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</si>
  <si>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</si>
  <si>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</si>
  <si>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</si>
  <si>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</si>
  <si>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</si>
  <si>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</si>
  <si>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</si>
  <si>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</si>
  <si>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</si>
  <si>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</si>
  <si>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</si>
  <si>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</si>
  <si>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</si>
  <si>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</si>
  <si>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</si>
  <si>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</si>
  <si>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</si>
  <si>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</si>
  <si>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</si>
  <si>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</si>
  <si>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</si>
  <si>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</si>
  <si>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</si>
  <si>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</si>
  <si>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</si>
  <si>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</si>
  <si>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</si>
  <si>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</si>
  <si>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</si>
  <si>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</si>
  <si>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</si>
  <si>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</si>
  <si>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</si>
  <si>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</si>
  <si>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</si>
  <si>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</si>
  <si>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</si>
  <si>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</si>
  <si>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</si>
  <si>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</si>
  <si>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</si>
  <si>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</si>
  <si>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</si>
  <si>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</si>
  <si>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</si>
  <si>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</si>
  <si>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</si>
  <si>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</si>
  <si>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</si>
  <si>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</si>
  <si>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</si>
  <si>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</si>
  <si>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</si>
  <si>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</si>
  <si>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</si>
  <si>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</si>
  <si>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</si>
  <si>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</si>
  <si>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</si>
  <si>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</si>
  <si>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</si>
  <si>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</si>
  <si>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</si>
  <si>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</si>
  <si>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</si>
  <si>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</si>
  <si>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</si>
  <si>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</si>
  <si>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</si>
  <si>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</si>
  <si>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</si>
  <si>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</si>
  <si>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</si>
  <si>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</si>
  <si>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</si>
  <si>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</si>
  <si>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</si>
  <si>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</si>
  <si>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</si>
  <si>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</si>
  <si>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</si>
  <si>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</si>
  <si>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</si>
  <si>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</si>
  <si>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</si>
  <si>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</si>
  <si>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</si>
  <si>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</si>
  <si>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</si>
  <si>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</si>
  <si>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</si>
  <si>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</si>
  <si>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</si>
  <si>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</si>
  <si>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</si>
  <si>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</si>
  <si>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</si>
  <si>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</si>
  <si>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</si>
  <si>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</si>
  <si>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</si>
  <si>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</si>
  <si>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</si>
  <si>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</si>
  <si>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</si>
  <si>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</si>
  <si>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</si>
  <si>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</si>
  <si>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</si>
  <si>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</si>
  <si>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</si>
  <si>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</si>
  <si>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</si>
  <si>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</si>
  <si>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</si>
  <si>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</si>
  <si>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</si>
  <si>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</si>
  <si>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</si>
  <si>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</si>
  <si>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</si>
  <si>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</si>
  <si>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</si>
  <si>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</si>
  <si>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</si>
  <si>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</si>
  <si>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</si>
  <si>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</si>
  <si>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</si>
  <si>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</si>
  <si>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</si>
  <si>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</si>
  <si>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</si>
  <si>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</si>
  <si>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</si>
  <si>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</si>
  <si>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</si>
  <si>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</si>
  <si>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</si>
  <si>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</si>
  <si>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</si>
  <si>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</si>
  <si>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</si>
  <si>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</si>
  <si>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</si>
  <si>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</si>
  <si>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</si>
  <si>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</si>
  <si>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</si>
  <si>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</si>
  <si>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</si>
  <si>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</si>
  <si>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</si>
  <si>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</si>
  <si>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</si>
  <si>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</si>
  <si>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</si>
  <si>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</si>
  <si>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</si>
  <si>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</si>
  <si>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</si>
  <si>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</si>
  <si>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</si>
  <si>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</si>
  <si>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</si>
  <si>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</si>
  <si>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</si>
  <si>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</si>
  <si>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</si>
  <si>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</si>
  <si>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</si>
  <si>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</si>
  <si>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</si>
  <si>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</si>
  <si>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</si>
  <si>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</si>
  <si>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</si>
  <si>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</si>
  <si>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</si>
  <si>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</si>
  <si>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</si>
  <si>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</si>
  <si>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</si>
  <si>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</si>
  <si>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</si>
  <si>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</si>
  <si>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</si>
  <si>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</si>
  <si>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</si>
  <si>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</si>
  <si>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</si>
  <si>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</si>
  <si>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</si>
  <si>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</si>
  <si>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</si>
  <si>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</si>
  <si>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</si>
  <si>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</si>
  <si>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</si>
  <si>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</si>
  <si>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</si>
  <si>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</si>
  <si>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</si>
  <si>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</si>
  <si>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</si>
  <si>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</si>
  <si>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</si>
  <si>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</si>
  <si>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</si>
  <si>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</si>
  <si>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</si>
  <si>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</si>
  <si>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</si>
  <si>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</si>
  <si>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</si>
  <si>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</si>
  <si>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</si>
  <si>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</si>
  <si>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</si>
  <si>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</si>
  <si>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</si>
  <si>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</si>
  <si>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</si>
  <si>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</si>
  <si>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</si>
  <si>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</si>
  <si>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</si>
  <si>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</si>
  <si>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</si>
  <si>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</si>
  <si>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</si>
  <si>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</si>
  <si>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</si>
  <si>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</si>
  <si>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</si>
  <si>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</si>
  <si>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</si>
  <si>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</si>
  <si>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</si>
  <si>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</si>
  <si>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</si>
  <si>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</si>
  <si>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</si>
  <si>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</si>
  <si>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</si>
  <si>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</si>
  <si>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</si>
  <si>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</si>
  <si>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</si>
  <si>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</si>
  <si>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</si>
  <si>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</si>
  <si>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</si>
  <si>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</si>
  <si>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</si>
  <si>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</si>
  <si>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</si>
  <si>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</si>
  <si>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</si>
  <si>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</si>
  <si>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</si>
  <si>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</si>
  <si>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</si>
  <si>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</si>
  <si>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</si>
  <si>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</si>
  <si>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</si>
  <si>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</si>
  <si>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</si>
  <si>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</si>
  <si>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</si>
  <si>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</si>
  <si>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</si>
  <si>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</si>
  <si>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</si>
  <si>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</si>
  <si>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</si>
  <si>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</si>
  <si>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</si>
  <si>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</si>
  <si>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</si>
  <si>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</si>
  <si>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</si>
  <si>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</si>
  <si>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</si>
  <si>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</si>
  <si>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</si>
  <si>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</si>
  <si>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</si>
  <si>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</si>
  <si>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</si>
  <si>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</si>
  <si>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</si>
  <si>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</si>
  <si>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</si>
  <si>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</si>
  <si>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</si>
  <si>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</si>
  <si>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</si>
  <si>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</si>
  <si>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</si>
  <si>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</si>
  <si>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</si>
  <si>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</si>
  <si>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</si>
  <si>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</si>
  <si>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</si>
  <si>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</si>
  <si>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</si>
  <si>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</si>
  <si>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</si>
  <si>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</si>
  <si>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</si>
  <si>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</si>
  <si>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</si>
  <si>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</si>
  <si>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</si>
  <si>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</si>
  <si>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</si>
  <si>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</si>
  <si>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</si>
  <si>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</si>
  <si>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</si>
  <si>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</si>
  <si>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</si>
  <si>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</si>
  <si>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</si>
  <si>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</si>
  <si>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</si>
  <si>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</si>
  <si>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</si>
  <si>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</si>
  <si>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</si>
  <si>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</si>
  <si>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</si>
  <si>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</si>
  <si>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</si>
  <si>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</si>
  <si>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</si>
  <si>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</si>
  <si>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</si>
  <si>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</si>
  <si>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</si>
  <si>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</si>
  <si>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</si>
  <si>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</si>
  <si>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</si>
  <si>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</si>
  <si>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</si>
  <si>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</si>
  <si>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</si>
  <si>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</si>
  <si>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</si>
  <si>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</si>
  <si>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</si>
  <si>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</si>
  <si>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</si>
  <si>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</si>
  <si>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</si>
  <si>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</si>
  <si>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</si>
  <si>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</si>
  <si>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</si>
  <si>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</si>
  <si>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</si>
  <si>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</si>
  <si>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</si>
  <si>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</si>
  <si>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</si>
  <si>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</si>
  <si>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</si>
  <si>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</si>
  <si>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</si>
  <si>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</si>
  <si>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</si>
  <si>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</si>
  <si>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</si>
  <si>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</si>
  <si>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</si>
  <si>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</si>
  <si>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</si>
  <si>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</si>
  <si>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</si>
  <si>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</si>
  <si>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</si>
  <si>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</si>
  <si>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</si>
  <si>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</si>
  <si>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</si>
  <si>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</si>
  <si>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</si>
  <si>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</si>
  <si>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</si>
  <si>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</si>
  <si>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</si>
  <si>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</si>
  <si>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</si>
  <si>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</si>
  <si>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</si>
  <si>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</si>
  <si>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</si>
  <si>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</si>
  <si>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</si>
  <si>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</si>
  <si>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</si>
  <si>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</si>
  <si>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</si>
  <si>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</si>
  <si>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</si>
  <si>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</si>
  <si>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</si>
  <si>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</si>
  <si>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</si>
  <si>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</si>
  <si>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</si>
  <si>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</si>
  <si>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</si>
  <si>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</si>
  <si>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</si>
  <si>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</si>
  <si>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</si>
  <si>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</si>
  <si>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</si>
  <si>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</si>
  <si>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</si>
  <si>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</si>
  <si>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</si>
  <si>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</si>
  <si>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</si>
  <si>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</si>
  <si>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</si>
  <si>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</si>
  <si>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</si>
  <si>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</si>
  <si>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</si>
  <si>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</si>
  <si>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</si>
  <si>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</si>
  <si>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</si>
  <si>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</si>
  <si>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</si>
  <si>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</si>
  <si>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</si>
  <si>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</si>
  <si>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</si>
  <si>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</si>
  <si>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</si>
  <si>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</si>
  <si>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</si>
  <si>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</si>
  <si>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</si>
  <si>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</si>
  <si>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</si>
  <si>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</si>
  <si>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</si>
  <si>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</si>
  <si>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</si>
  <si>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</si>
  <si>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</si>
  <si>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</si>
  <si>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</si>
  <si>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</si>
  <si>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</si>
  <si>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</si>
  <si>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</si>
  <si>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</si>
  <si>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</si>
  <si>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</si>
  <si>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</si>
  <si>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</si>
  <si>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</si>
  <si>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</si>
  <si>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</si>
  <si>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</si>
  <si>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</si>
  <si>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</si>
  <si>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</si>
  <si>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</si>
  <si>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</si>
  <si>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</si>
  <si>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</si>
  <si>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</si>
  <si>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</si>
  <si>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</si>
  <si>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</si>
  <si>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</si>
  <si>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</si>
  <si>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</si>
  <si>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</si>
  <si>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</si>
  <si>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</si>
  <si>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</si>
  <si>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</si>
  <si>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</si>
  <si>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</si>
  <si>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</si>
  <si>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</si>
  <si>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</si>
  <si>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</si>
  <si>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</si>
  <si>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</si>
  <si>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</si>
  <si>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</si>
  <si>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</si>
  <si>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</si>
  <si>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</si>
  <si>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</si>
  <si>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</si>
  <si>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</si>
  <si>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</si>
  <si>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</si>
  <si>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</si>
  <si>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</si>
  <si>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</si>
  <si>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</si>
  <si>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</si>
  <si>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</si>
  <si>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</si>
  <si>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</si>
  <si>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</si>
  <si>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</si>
  <si>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</si>
  <si>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</si>
  <si>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</si>
  <si>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</si>
  <si>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</si>
  <si>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</si>
  <si>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</si>
  <si>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</si>
  <si>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</si>
  <si>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</si>
  <si>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</si>
  <si>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</si>
  <si>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</si>
  <si>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</si>
  <si>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</si>
  <si>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</si>
  <si>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</si>
  <si>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</si>
  <si>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</si>
  <si>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</si>
  <si>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</si>
  <si>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</si>
  <si>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</si>
  <si>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</si>
  <si>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</si>
  <si>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</si>
  <si>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</si>
  <si>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</si>
  <si>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</si>
  <si>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</si>
  <si>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</si>
  <si>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</si>
  <si>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</si>
  <si>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</si>
  <si>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</si>
  <si>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</si>
  <si>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</si>
  <si>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</si>
  <si>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</si>
  <si>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</si>
  <si>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</si>
  <si>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</si>
  <si>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</si>
  <si>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</si>
  <si>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</si>
  <si>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</si>
  <si>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</si>
  <si>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</si>
  <si>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</si>
  <si>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</si>
  <si>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</si>
  <si>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</si>
  <si>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</si>
  <si>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</si>
  <si>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</si>
  <si>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</si>
  <si>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</si>
  <si>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</si>
  <si>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</si>
  <si>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</si>
  <si>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</si>
  <si>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</si>
  <si>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</si>
  <si>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</si>
  <si>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</si>
  <si>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</si>
  <si>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</si>
  <si>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</si>
  <si>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</si>
  <si>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</si>
  <si>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</si>
  <si>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</si>
  <si>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</si>
  <si>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</si>
  <si>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</si>
  <si>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</si>
  <si>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</si>
  <si>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</si>
  <si>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</si>
  <si>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</si>
  <si>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</si>
  <si>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</si>
  <si>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</si>
  <si>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</si>
  <si>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</si>
  <si>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</si>
  <si>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</si>
  <si>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</si>
  <si>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</si>
  <si>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</si>
  <si>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</si>
  <si>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</si>
  <si>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</si>
  <si>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</si>
  <si>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</si>
  <si>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</si>
  <si>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</si>
  <si>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</si>
  <si>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</si>
  <si>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</si>
  <si>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</si>
  <si>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</si>
  <si>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</si>
  <si>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</si>
  <si>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</si>
  <si>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</si>
  <si>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</si>
  <si>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</si>
  <si>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</si>
  <si>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</si>
  <si>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</si>
  <si>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</si>
  <si>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</si>
  <si>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</si>
  <si>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</si>
  <si>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</si>
  <si>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</si>
  <si>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</si>
  <si>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</si>
  <si>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</si>
  <si>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</si>
  <si>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</si>
  <si>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</si>
  <si>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</si>
  <si>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</si>
  <si>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</si>
  <si>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</si>
  <si>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</si>
  <si>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</si>
  <si>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</si>
  <si>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</si>
  <si>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</si>
  <si>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</si>
  <si>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</si>
  <si>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</si>
  <si>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</si>
  <si>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</si>
  <si>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</si>
  <si>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</si>
  <si>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</si>
  <si>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</si>
  <si>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</si>
  <si>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</si>
  <si>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</si>
  <si>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</si>
  <si>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</si>
  <si>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</si>
  <si>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</si>
  <si>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</si>
  <si>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</si>
  <si>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</si>
  <si>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</si>
  <si>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</si>
  <si>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</si>
  <si>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</si>
  <si>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</si>
  <si>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</si>
  <si>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</si>
  <si>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</si>
  <si>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</si>
  <si>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</si>
  <si>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</si>
  <si>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</si>
  <si>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</si>
  <si>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</si>
  <si>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</si>
  <si>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</si>
  <si>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</si>
  <si>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</si>
  <si>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</si>
  <si>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</si>
  <si>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</si>
  <si>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</si>
  <si>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</si>
  <si>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</si>
  <si>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</si>
  <si>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</si>
  <si>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</si>
  <si>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</si>
  <si>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</si>
  <si>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</si>
  <si>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</si>
  <si>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</si>
  <si>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</si>
  <si>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</si>
  <si>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</si>
  <si>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</si>
  <si>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</si>
  <si>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</si>
  <si>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</si>
  <si>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</si>
  <si>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</si>
  <si>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</si>
  <si>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</si>
  <si>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</si>
  <si>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</si>
  <si>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</si>
  <si>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</si>
  <si>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</si>
  <si>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</si>
  <si>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</si>
  <si>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</si>
  <si>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</si>
  <si>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</si>
  <si>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</si>
  <si>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</si>
  <si>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</si>
  <si>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</si>
  <si>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</si>
  <si>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</si>
  <si>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</si>
  <si>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</si>
  <si>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</si>
  <si>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</si>
  <si>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</si>
  <si>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</si>
  <si>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</si>
  <si>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</si>
  <si>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</si>
  <si>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</si>
  <si>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</si>
  <si>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</si>
  <si>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</si>
  <si>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</si>
  <si>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</si>
  <si>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</si>
  <si>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</si>
  <si>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</si>
  <si>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</si>
  <si>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</si>
  <si>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</si>
  <si>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</si>
  <si>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</si>
  <si>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</si>
  <si>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</si>
  <si>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</si>
  <si>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</si>
  <si>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</si>
  <si>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</si>
  <si>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</si>
  <si>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</si>
  <si>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</si>
  <si>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</si>
  <si>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</si>
  <si>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</si>
  <si>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</si>
  <si>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</si>
  <si>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</si>
  <si>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</si>
  <si>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</si>
  <si>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</si>
  <si>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</si>
  <si>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</si>
  <si>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</si>
  <si>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</si>
  <si>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</si>
  <si>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</si>
  <si>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</si>
  <si>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</si>
  <si>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</si>
  <si>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</si>
  <si>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</si>
  <si>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</si>
  <si>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</si>
  <si>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</si>
  <si>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</si>
  <si>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</si>
  <si>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</si>
  <si>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</si>
  <si>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</si>
  <si>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</si>
  <si>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</si>
  <si>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</si>
  <si>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</si>
  <si>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</si>
  <si>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</si>
  <si>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</si>
  <si>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</si>
  <si>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</si>
  <si>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</si>
  <si>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</si>
  <si>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</si>
  <si>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</si>
  <si>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</si>
  <si>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</si>
  <si>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</si>
  <si>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</si>
  <si>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</si>
  <si>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</si>
  <si>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</si>
  <si>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</si>
  <si>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</si>
  <si>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</si>
  <si>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</si>
  <si>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</si>
  <si>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</si>
  <si>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</si>
  <si>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</si>
  <si>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</si>
  <si>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</si>
  <si>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</si>
  <si>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</si>
  <si>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</si>
  <si>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</si>
  <si>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</si>
  <si>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</si>
  <si>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</si>
  <si>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</si>
  <si>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</si>
  <si>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</si>
  <si>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</si>
  <si>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</si>
  <si>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</si>
  <si>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</si>
  <si>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</si>
  <si>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</si>
  <si>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</si>
  <si>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</si>
  <si>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</si>
  <si>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</si>
  <si>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</si>
  <si>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</si>
  <si>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</si>
  <si>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</si>
  <si>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</si>
  <si>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</si>
  <si>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</si>
  <si>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</si>
  <si>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</si>
  <si>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</si>
  <si>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</si>
  <si>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</si>
  <si>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</si>
  <si>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</si>
  <si>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</si>
  <si>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</si>
  <si>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</si>
  <si>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</si>
  <si>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</si>
  <si>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</si>
  <si>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</si>
  <si>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</si>
  <si>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</si>
  <si>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</si>
  <si>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</si>
  <si>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</si>
  <si>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</si>
  <si>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</si>
  <si>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</si>
  <si>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</si>
  <si>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</si>
  <si>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</si>
  <si>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</si>
  <si>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</si>
  <si>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</si>
  <si>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</si>
  <si>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</si>
  <si>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</si>
  <si>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</si>
  <si>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</si>
  <si>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</si>
  <si>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</si>
  <si>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</si>
  <si>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</si>
  <si>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</si>
  <si>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</si>
  <si>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</si>
  <si>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</si>
  <si>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</si>
  <si>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</si>
  <si>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</si>
  <si>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</si>
  <si>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</si>
  <si>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</si>
  <si>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</si>
  <si>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</si>
  <si>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</si>
  <si>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</si>
  <si>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</si>
  <si>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</si>
  <si>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</si>
  <si>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</si>
  <si>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</si>
  <si>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</si>
  <si>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</si>
  <si>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</si>
  <si>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</si>
  <si>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</si>
  <si>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</si>
  <si>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</si>
  <si>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</si>
  <si>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</si>
  <si>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</si>
  <si>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</si>
  <si>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</si>
  <si>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</si>
  <si>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</si>
  <si>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</si>
  <si>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</si>
  <si>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</si>
  <si>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</si>
  <si>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</si>
  <si>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</si>
  <si>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</si>
  <si>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</si>
  <si>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</si>
  <si>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</si>
  <si>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</si>
  <si>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</si>
  <si>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</si>
  <si>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</si>
  <si>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</si>
  <si>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</si>
  <si>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</si>
  <si>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</si>
  <si>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</si>
  <si>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</si>
  <si>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</si>
  <si>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</si>
  <si>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</si>
  <si>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</si>
  <si>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</si>
  <si>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</si>
  <si>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</si>
  <si>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</si>
  <si>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</si>
  <si>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</si>
  <si>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</si>
  <si>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</si>
  <si>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</si>
  <si>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</si>
  <si>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</si>
  <si>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</si>
  <si>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</si>
  <si>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</si>
  <si>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</si>
  <si>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</si>
  <si>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</si>
  <si>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</si>
  <si>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</si>
  <si>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</si>
  <si>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</si>
  <si>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</si>
  <si>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</si>
  <si>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</si>
  <si>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</si>
  <si>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</si>
  <si>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</si>
  <si>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</si>
  <si>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</si>
  <si>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</si>
  <si>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</si>
  <si>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</si>
  <si>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</si>
  <si>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</si>
  <si>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</si>
  <si>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</si>
  <si>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</si>
  <si>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</si>
  <si>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</si>
  <si>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</si>
  <si>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</si>
  <si>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</si>
  <si>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</si>
  <si>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</si>
  <si>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</si>
  <si>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</si>
  <si>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</si>
  <si>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</si>
  <si>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</si>
  <si>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</si>
  <si>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</si>
  <si>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</si>
  <si>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</si>
  <si>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</si>
  <si>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</si>
  <si>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</si>
  <si>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</si>
  <si>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</si>
  <si>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</si>
  <si>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</si>
  <si>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</si>
  <si>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</si>
  <si>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</si>
  <si>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</si>
  <si>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</si>
  <si>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</si>
  <si>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</si>
  <si>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</si>
  <si>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</si>
  <si>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</si>
  <si>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</si>
  <si>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</si>
  <si>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</si>
  <si>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</si>
  <si>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</si>
  <si>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</si>
  <si>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</si>
  <si>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</si>
  <si>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</si>
  <si>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</si>
  <si>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</si>
  <si>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</si>
  <si>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</si>
  <si>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</si>
  <si>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</si>
  <si>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</si>
  <si>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</si>
  <si>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</si>
  <si>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</si>
  <si>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</si>
  <si>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</si>
  <si>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</si>
  <si>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</si>
  <si>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</si>
  <si>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</si>
  <si>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</si>
  <si>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</si>
  <si>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</si>
  <si>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</si>
  <si>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</si>
  <si>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</si>
  <si>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</si>
  <si>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</si>
  <si>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</si>
  <si>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</si>
  <si>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</si>
  <si>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</si>
  <si>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</si>
  <si>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</si>
  <si>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</si>
  <si>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</si>
  <si>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</si>
  <si>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</si>
  <si>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</si>
  <si>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</si>
  <si>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</si>
  <si>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</si>
  <si>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</si>
  <si>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</si>
  <si>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</si>
  <si>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</si>
  <si>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</si>
  <si>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</si>
  <si>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</si>
  <si>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</si>
  <si>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</si>
  <si>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</si>
  <si>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</si>
  <si>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</si>
  <si>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</si>
  <si>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</si>
  <si>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</si>
  <si>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</si>
  <si>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</si>
  <si>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</si>
  <si>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</si>
  <si>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</si>
  <si>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</si>
  <si>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</si>
  <si>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</si>
  <si>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</si>
  <si>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</si>
  <si>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</si>
  <si>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</si>
  <si>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</si>
  <si>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</si>
  <si>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</si>
  <si>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</si>
  <si>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</si>
  <si>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</si>
  <si>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</si>
  <si>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</si>
  <si>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</si>
  <si>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</si>
  <si>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</si>
  <si>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</si>
  <si>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</si>
  <si>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</si>
  <si>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</si>
  <si>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</si>
  <si>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</si>
  <si>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</si>
  <si>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</si>
  <si>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</si>
  <si>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</si>
  <si>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</si>
  <si>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</si>
  <si>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</si>
  <si>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</si>
  <si>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</si>
  <si>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</si>
  <si>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</si>
  <si>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</si>
  <si>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</si>
  <si>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</si>
  <si>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</si>
  <si>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</si>
  <si>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</si>
  <si>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</si>
  <si>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</si>
  <si>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</si>
  <si>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</si>
  <si>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</si>
  <si>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</si>
  <si>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</si>
  <si>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</si>
  <si>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</si>
  <si>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</si>
  <si>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</si>
  <si>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</si>
  <si>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</si>
  <si>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</si>
  <si>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</si>
  <si>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</si>
  <si>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</si>
  <si>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</si>
  <si>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</si>
  <si>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</si>
  <si>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</si>
  <si>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</si>
  <si>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</si>
  <si>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</si>
  <si>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</si>
  <si>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</si>
  <si>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</si>
  <si>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</si>
  <si>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</si>
  <si>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</si>
  <si>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</si>
  <si>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</si>
  <si>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</si>
  <si>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</si>
  <si>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</si>
  <si>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</si>
  <si>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</si>
  <si>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</si>
  <si>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</si>
  <si>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</si>
  <si>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</si>
  <si>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</si>
  <si>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</si>
  <si>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</si>
  <si>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</si>
  <si>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</si>
  <si>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</si>
  <si>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</si>
  <si>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</si>
  <si>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</si>
  <si>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</si>
  <si>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</si>
  <si>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</si>
  <si>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</si>
  <si>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</si>
  <si>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</si>
  <si>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</si>
  <si>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</si>
  <si>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</si>
  <si>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</si>
  <si>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</si>
  <si>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</si>
  <si>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</si>
  <si>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</si>
  <si>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</si>
  <si>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</si>
  <si>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</si>
  <si>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</si>
  <si>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</si>
  <si>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</si>
  <si>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</si>
  <si>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</si>
  <si>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</si>
  <si>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</si>
  <si>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</si>
  <si>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</si>
  <si>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</si>
  <si>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</si>
  <si>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</si>
  <si>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</si>
  <si>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</si>
  <si>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</si>
  <si>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</si>
  <si>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</si>
  <si>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</si>
  <si>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</si>
  <si>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</si>
  <si>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</si>
  <si>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</si>
  <si>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</si>
  <si>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</si>
  <si>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</si>
  <si>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</si>
  <si>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</si>
  <si>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</si>
  <si>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</si>
  <si>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</si>
  <si>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</si>
  <si>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</si>
  <si>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</si>
  <si>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</si>
  <si>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</si>
  <si>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</si>
  <si>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</si>
  <si>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</si>
  <si>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</si>
  <si>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</si>
  <si>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</si>
  <si>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</si>
  <si>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</si>
  <si>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</si>
  <si>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</si>
  <si>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</si>
  <si>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</si>
  <si>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</si>
  <si>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</si>
  <si>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</si>
  <si>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</si>
  <si>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</si>
  <si>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</si>
  <si>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</si>
  <si>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</si>
  <si>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</si>
  <si>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</si>
  <si>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</si>
  <si>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</si>
  <si>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</si>
  <si>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</si>
  <si>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</si>
  <si>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</si>
  <si>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</si>
  <si>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</si>
  <si>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</si>
  <si>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</si>
  <si>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</si>
  <si>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</si>
  <si>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</si>
  <si>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</si>
  <si>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</si>
  <si>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</si>
  <si>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</si>
  <si>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</si>
  <si>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</si>
  <si>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</si>
  <si>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</si>
  <si>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</si>
  <si>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</si>
  <si>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</si>
  <si>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</si>
  <si>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</si>
  <si>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</si>
  <si>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</si>
  <si>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</si>
  <si>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</si>
  <si>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</si>
  <si>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</si>
  <si>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</si>
  <si>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</si>
  <si>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</si>
  <si>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</si>
  <si>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</si>
  <si>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</si>
  <si>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</si>
  <si>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</si>
  <si>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</si>
  <si>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</si>
  <si>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</si>
  <si>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</si>
  <si>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</si>
  <si>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</si>
  <si>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</si>
  <si>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</si>
  <si>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</si>
  <si>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</si>
  <si>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</si>
  <si>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</si>
  <si>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</si>
  <si>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</si>
  <si>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</si>
  <si>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</si>
  <si>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</si>
  <si>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</si>
  <si>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</si>
  <si>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</si>
  <si>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</si>
  <si>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</si>
  <si>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</si>
  <si>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</si>
  <si>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</si>
  <si>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</si>
  <si>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</si>
  <si>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</si>
  <si>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</si>
  <si>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</si>
  <si>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</si>
  <si>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</si>
  <si>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</si>
  <si>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</si>
  <si>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</si>
  <si>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</si>
  <si>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</si>
  <si>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</si>
  <si>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</si>
  <si>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</si>
  <si>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</si>
  <si>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</si>
  <si>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</si>
  <si>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</si>
  <si>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</si>
  <si>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</si>
  <si>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</si>
  <si>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</si>
  <si>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</si>
  <si>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</si>
  <si>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</si>
  <si>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</si>
  <si>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</si>
  <si>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</si>
  <si>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</si>
  <si>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</si>
  <si>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</si>
  <si>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</si>
  <si>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</si>
  <si>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</si>
  <si>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</si>
  <si>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</si>
  <si>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</si>
  <si>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</si>
  <si>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</si>
  <si>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</si>
  <si>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</si>
  <si>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</si>
  <si>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</si>
  <si>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</si>
  <si>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</si>
  <si>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</si>
  <si>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</si>
  <si>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</si>
  <si>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</si>
  <si>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</si>
  <si>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</si>
  <si>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</si>
  <si>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</si>
  <si>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</si>
  <si>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</si>
  <si>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</si>
  <si>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</si>
  <si>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</si>
  <si>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</si>
  <si>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</si>
  <si>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</si>
  <si>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</si>
  <si>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</si>
  <si>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</si>
  <si>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</si>
  <si>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</si>
  <si>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</si>
  <si>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</si>
  <si>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</si>
  <si>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</si>
  <si>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</si>
  <si>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</si>
  <si>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</si>
  <si>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</si>
  <si>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</si>
  <si>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</si>
  <si>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</si>
  <si>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</si>
  <si>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</si>
  <si>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</si>
  <si>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</si>
  <si>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</si>
  <si>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</si>
  <si>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</si>
  <si>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</si>
  <si>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</si>
  <si>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</si>
  <si>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</si>
  <si>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</si>
  <si>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</si>
  <si>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</si>
  <si>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</si>
  <si>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</si>
  <si>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</si>
  <si>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</si>
  <si>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</si>
  <si>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</si>
  <si>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</si>
  <si>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</si>
  <si>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</si>
  <si>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</si>
  <si>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</si>
  <si>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</si>
  <si>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</si>
  <si>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</si>
  <si>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</si>
  <si>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</si>
  <si>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</si>
  <si>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</si>
  <si>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</si>
  <si>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</si>
  <si>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</si>
  <si>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</si>
  <si>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</si>
  <si>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</si>
  <si>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</si>
  <si>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</si>
  <si>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</si>
  <si>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</si>
  <si>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</si>
  <si>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</si>
  <si>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</si>
  <si>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</si>
  <si>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</si>
  <si>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</si>
  <si>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</si>
  <si>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</si>
  <si>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</si>
  <si>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</si>
  <si>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</si>
  <si>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</si>
  <si>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</si>
  <si>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</si>
  <si>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</si>
  <si>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</si>
  <si>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</si>
  <si>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</si>
  <si>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</si>
  <si>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</si>
  <si>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</si>
  <si>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</si>
  <si>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</si>
  <si>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</si>
  <si>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</si>
  <si>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</si>
  <si>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</si>
  <si>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</si>
  <si>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</si>
  <si>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</si>
  <si>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</si>
  <si>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</si>
  <si>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</si>
  <si>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</si>
  <si>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</si>
  <si>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</si>
  <si>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</si>
  <si>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</si>
  <si>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</si>
  <si>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</si>
  <si>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</si>
  <si>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</si>
  <si>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</si>
  <si>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</si>
  <si>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</si>
  <si>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</si>
  <si>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</si>
  <si>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</si>
  <si>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</si>
  <si>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</si>
  <si>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</si>
  <si>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</si>
  <si>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</si>
  <si>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</si>
  <si>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</si>
  <si>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</si>
  <si>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</si>
  <si>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</si>
  <si>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</si>
  <si>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</si>
  <si>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</si>
  <si>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</si>
  <si>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</si>
  <si>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</si>
  <si>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</si>
  <si>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</si>
  <si>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</si>
  <si>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</si>
  <si>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</si>
  <si>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</si>
  <si>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</si>
  <si>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</si>
  <si>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</si>
  <si>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</si>
  <si>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</si>
  <si>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</si>
  <si>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</si>
  <si>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</si>
  <si>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</si>
  <si>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</si>
  <si>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</si>
  <si>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</si>
  <si>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</si>
  <si>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</si>
  <si>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</si>
  <si>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</si>
  <si>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</si>
  <si>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</si>
  <si>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</si>
  <si>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</si>
  <si>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</si>
  <si>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</si>
  <si>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</si>
  <si>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</si>
  <si>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</si>
  <si>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</si>
  <si>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</si>
  <si>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</si>
  <si>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</si>
  <si>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</si>
  <si>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</si>
  <si>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</si>
  <si>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</si>
  <si>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</si>
  <si>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</si>
  <si>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</si>
  <si>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</si>
  <si>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</si>
  <si>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</si>
  <si>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</si>
  <si>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</si>
  <si>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</si>
  <si>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</si>
  <si>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</si>
  <si>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</si>
  <si>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</si>
  <si>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</si>
  <si>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</si>
  <si>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</si>
  <si>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</si>
  <si>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</si>
  <si>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</si>
  <si>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</si>
  <si>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</si>
  <si>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</si>
  <si>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</si>
  <si>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</si>
  <si>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</si>
  <si>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</si>
  <si>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</si>
  <si>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</si>
  <si>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</si>
  <si>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</si>
  <si>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</si>
  <si>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</si>
  <si>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</si>
  <si>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</si>
  <si>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</si>
  <si>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</si>
  <si>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</si>
  <si>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</si>
  <si>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</si>
  <si>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</si>
  <si>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</si>
  <si>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</si>
  <si>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</si>
  <si>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</si>
  <si>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</si>
  <si>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</si>
  <si>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</si>
  <si>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</si>
  <si>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</si>
  <si>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</si>
  <si>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</si>
  <si>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</si>
  <si>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</si>
  <si>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</si>
  <si>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</si>
  <si>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</si>
  <si>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</si>
  <si>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</si>
  <si>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</si>
  <si>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</si>
  <si>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</si>
  <si>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</si>
  <si>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</si>
  <si>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</si>
  <si>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</si>
  <si>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</si>
  <si>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</si>
  <si>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</si>
  <si>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</si>
  <si>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</si>
  <si>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</si>
  <si>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</si>
  <si>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</si>
  <si>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</si>
  <si>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</si>
  <si>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</si>
  <si>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</si>
  <si>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</si>
  <si>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</si>
  <si>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</si>
  <si>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</si>
  <si>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</si>
  <si>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</si>
  <si>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</si>
  <si>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</si>
  <si>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</si>
  <si>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</si>
  <si>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</si>
  <si>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</si>
  <si>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</si>
  <si>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</si>
  <si>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</si>
  <si>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</si>
  <si>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</si>
  <si>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</si>
  <si>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</si>
  <si>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</si>
  <si>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</si>
  <si>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</si>
  <si>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</si>
  <si>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</si>
  <si>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</si>
  <si>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</si>
  <si>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</si>
  <si>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</si>
  <si>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</si>
  <si>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</si>
  <si>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</si>
  <si>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</si>
  <si>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</si>
  <si>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</si>
  <si>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</si>
  <si>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</si>
  <si>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</si>
  <si>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</si>
  <si>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</si>
  <si>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</si>
  <si>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</si>
  <si>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</si>
  <si>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</si>
  <si>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</si>
  <si>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</si>
  <si>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</si>
  <si>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</si>
  <si>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</si>
  <si>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</si>
  <si>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</si>
  <si>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</si>
  <si>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</si>
  <si>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</si>
  <si>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</si>
  <si>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</si>
  <si>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</si>
  <si>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</si>
  <si>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</si>
  <si>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</si>
  <si>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</si>
  <si>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</si>
  <si>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</si>
  <si>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</si>
  <si>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</si>
  <si>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</si>
  <si>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</si>
  <si>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</si>
  <si>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</si>
  <si>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</si>
  <si>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</si>
  <si>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</si>
  <si>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</si>
  <si>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</si>
  <si>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</si>
  <si>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</si>
  <si>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</si>
  <si>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</si>
  <si>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</si>
  <si>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</si>
  <si>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</si>
  <si>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</si>
  <si>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</si>
  <si>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</si>
  <si>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</si>
  <si>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</si>
  <si>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</si>
  <si>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</si>
  <si>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</si>
  <si>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</si>
  <si>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</si>
  <si>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</si>
  <si>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</si>
  <si>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</si>
  <si>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</si>
  <si>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</si>
  <si>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</si>
  <si>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</si>
  <si>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</si>
  <si>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</si>
  <si>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</si>
  <si>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</si>
  <si>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</si>
  <si>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</si>
  <si>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</si>
  <si>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</si>
  <si>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</si>
  <si>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</si>
  <si>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</si>
  <si>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</si>
  <si>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</si>
  <si>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</si>
  <si>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</si>
  <si>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</si>
  <si>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</si>
  <si>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</si>
  <si>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</si>
  <si>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</si>
  <si>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</si>
  <si>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</si>
  <si>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</si>
  <si>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</si>
  <si>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</si>
  <si>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</si>
  <si>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</si>
  <si>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</si>
  <si>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</si>
  <si>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</si>
  <si>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</si>
  <si>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</si>
  <si>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</si>
  <si>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</si>
  <si>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</si>
  <si>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</si>
  <si>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</si>
  <si>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</si>
  <si>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</si>
  <si>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</si>
  <si>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</si>
  <si>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</si>
  <si>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</si>
  <si>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</si>
  <si>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</si>
  <si>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</si>
  <si>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</si>
  <si>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</si>
  <si>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</si>
  <si>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</si>
  <si>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</si>
  <si>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</si>
  <si>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</si>
  <si>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</si>
  <si>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</si>
  <si>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</si>
  <si>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</si>
  <si>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</si>
  <si>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</si>
  <si>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</si>
  <si>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</si>
  <si>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</si>
  <si>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</si>
  <si>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</si>
  <si>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</si>
  <si>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</si>
  <si>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</si>
  <si>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</si>
  <si>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</si>
  <si>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</si>
  <si>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</si>
  <si>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</si>
  <si>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</si>
  <si>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</si>
  <si>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</si>
  <si>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</si>
  <si>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</si>
  <si>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</si>
  <si>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</si>
  <si>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</si>
  <si>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</si>
  <si>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</si>
  <si>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</si>
  <si>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</si>
  <si>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</si>
  <si>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</si>
  <si>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</si>
  <si>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</si>
  <si>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</si>
  <si>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</si>
  <si>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</si>
  <si>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</si>
  <si>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</si>
  <si>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</si>
  <si>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</si>
  <si>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</si>
  <si>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</si>
  <si>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</si>
  <si>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</si>
  <si>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</si>
  <si>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</si>
  <si>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</si>
  <si>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</si>
  <si>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</si>
  <si>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</si>
  <si>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</si>
  <si>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</si>
  <si>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</si>
  <si>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</si>
  <si>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</si>
  <si>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</si>
  <si>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</si>
  <si>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</si>
  <si>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</si>
  <si>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</si>
  <si>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</si>
  <si>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</si>
  <si>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</si>
  <si>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</si>
  <si>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</si>
  <si>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</si>
  <si>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</si>
  <si>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</si>
  <si>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</si>
  <si>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</si>
  <si>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</si>
  <si>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</si>
  <si>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</si>
  <si>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</si>
  <si>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</si>
  <si>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</si>
  <si>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</si>
  <si>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</si>
  <si>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</si>
  <si>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</si>
  <si>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</si>
  <si>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</si>
  <si>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</si>
  <si>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</si>
  <si>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</si>
  <si>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</si>
  <si>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</si>
  <si>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</si>
  <si>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</si>
  <si>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</si>
  <si>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</si>
  <si>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</si>
  <si>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</si>
  <si>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</si>
  <si>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</si>
  <si>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</si>
  <si>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</si>
  <si>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</si>
  <si>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</si>
  <si>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</si>
  <si>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</si>
  <si>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</si>
  <si>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</si>
  <si>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</si>
  <si>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</si>
  <si>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</si>
  <si>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</si>
  <si>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</si>
  <si>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</si>
  <si>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</si>
  <si>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</si>
  <si>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</si>
  <si>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</si>
  <si>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</si>
  <si>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</si>
  <si>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</si>
  <si>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</si>
  <si>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</si>
  <si>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</si>
  <si>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</si>
  <si>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</si>
  <si>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</si>
  <si>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</si>
  <si>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</si>
  <si>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</si>
  <si>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</si>
  <si>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</si>
  <si>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</si>
  <si>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</si>
  <si>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</si>
  <si>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</si>
  <si>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</si>
  <si>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</si>
  <si>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</si>
  <si>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</si>
  <si>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</si>
  <si>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</si>
  <si>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</si>
  <si>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</si>
  <si>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</si>
  <si>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</si>
  <si>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</si>
  <si>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</si>
  <si>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</si>
  <si>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</si>
  <si>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</si>
  <si>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</si>
  <si>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</si>
  <si>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</si>
  <si>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</si>
  <si>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</si>
  <si>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</si>
  <si>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</si>
  <si>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</si>
  <si>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</si>
  <si>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</si>
  <si>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</si>
  <si>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</si>
  <si>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</si>
  <si>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</si>
  <si>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</si>
  <si>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</si>
  <si>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</si>
  <si>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</si>
  <si>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</si>
  <si>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</si>
  <si>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</si>
  <si>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</si>
  <si>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</si>
  <si>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</si>
  <si>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</si>
  <si>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</si>
  <si>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</si>
  <si>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</si>
  <si>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</si>
  <si>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</si>
  <si>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</si>
  <si>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</si>
  <si>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</si>
  <si>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</si>
  <si>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</si>
  <si>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</si>
  <si>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</si>
  <si>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</si>
  <si>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</si>
  <si>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</si>
  <si>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</si>
  <si>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</si>
  <si>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</si>
  <si>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</si>
  <si>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</si>
  <si>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</si>
  <si>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</si>
  <si>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</si>
  <si>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</si>
  <si>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</si>
  <si>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</si>
  <si>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</si>
  <si>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</si>
  <si>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</si>
  <si>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</si>
  <si>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</si>
  <si>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</si>
  <si>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</si>
  <si>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</si>
  <si>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</si>
  <si>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</si>
  <si>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</si>
  <si>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</si>
  <si>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</si>
  <si>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</si>
  <si>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</si>
  <si>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</si>
  <si>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</si>
  <si>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</si>
  <si>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</si>
  <si>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</si>
  <si>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</si>
  <si>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</si>
  <si>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</si>
  <si>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</si>
  <si>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</si>
  <si>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</si>
  <si>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</si>
  <si>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</si>
  <si>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</si>
  <si>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</si>
  <si>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</si>
  <si>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</si>
  <si>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</si>
  <si>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</si>
  <si>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</si>
  <si>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</si>
  <si>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</si>
  <si>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</si>
  <si>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</si>
  <si>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</si>
  <si>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</si>
  <si>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</si>
  <si>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</si>
  <si>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</si>
  <si>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</si>
  <si>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</si>
  <si>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</si>
  <si>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</si>
  <si>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</si>
  <si>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</si>
  <si>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</si>
  <si>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</si>
  <si>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</si>
  <si>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</si>
  <si>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</si>
  <si>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</si>
  <si>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</si>
  <si>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</si>
  <si>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</si>
  <si>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</si>
  <si>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</si>
  <si>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</si>
  <si>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</si>
  <si>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</si>
  <si>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</si>
  <si>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</si>
  <si>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</si>
  <si>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</si>
  <si>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</si>
  <si>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</si>
  <si>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</si>
  <si>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</si>
  <si>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</si>
  <si>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</si>
  <si>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</si>
  <si>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</si>
  <si>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</si>
  <si>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</si>
  <si>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</si>
  <si>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</si>
  <si>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</si>
  <si>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</si>
  <si>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</si>
  <si>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</si>
  <si>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</si>
  <si>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</si>
  <si>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</si>
  <si>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</si>
  <si>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</si>
  <si>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</si>
  <si>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</si>
  <si>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</si>
  <si>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</si>
  <si>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</si>
  <si>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</si>
  <si>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</si>
  <si>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</si>
  <si>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</si>
  <si>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</si>
  <si>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</si>
  <si>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</si>
  <si>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</si>
  <si>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</si>
  <si>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</si>
  <si>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</si>
  <si>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</si>
  <si>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</si>
  <si>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</si>
  <si>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</si>
  <si>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</si>
  <si>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</si>
  <si>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</si>
  <si>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</si>
  <si>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</si>
  <si>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</si>
  <si>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</si>
  <si>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</si>
  <si>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</si>
  <si>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</si>
  <si>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</si>
  <si>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</si>
  <si>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</si>
  <si>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</si>
  <si>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</si>
  <si>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</si>
  <si>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</si>
  <si>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</si>
  <si>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</si>
  <si>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</si>
  <si>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</si>
  <si>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</si>
  <si>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</si>
  <si>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</si>
  <si>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</si>
  <si>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</si>
  <si>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</si>
  <si>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</si>
  <si>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</si>
  <si>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</si>
  <si>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</si>
  <si>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</si>
  <si>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</si>
  <si>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</si>
  <si>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</si>
  <si>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</si>
  <si>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</si>
  <si>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</si>
  <si>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</si>
  <si>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</si>
  <si>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</si>
  <si>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</si>
  <si>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</si>
  <si>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</si>
  <si>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</si>
  <si>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</si>
  <si>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</si>
  <si>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</si>
  <si>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</si>
  <si>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</si>
  <si>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</si>
  <si>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</si>
  <si>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</si>
  <si>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</si>
  <si>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</si>
  <si>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</si>
  <si>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</si>
  <si>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</si>
  <si>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</si>
  <si>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</si>
  <si>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</si>
  <si>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</si>
  <si>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</si>
  <si>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</si>
  <si>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</si>
  <si>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</si>
  <si>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</si>
  <si>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</si>
  <si>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</si>
  <si>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</si>
  <si>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</si>
  <si>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</si>
  <si>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</si>
  <si>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</si>
  <si>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</si>
  <si>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</si>
  <si>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</si>
  <si>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</si>
  <si>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</si>
  <si>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</si>
  <si>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</si>
  <si>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</si>
  <si>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</si>
  <si>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</si>
  <si>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</si>
  <si>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</si>
  <si>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</si>
  <si>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</si>
  <si>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</si>
  <si>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</si>
  <si>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</si>
  <si>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</si>
  <si>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</si>
  <si>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</si>
  <si>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</si>
  <si>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</si>
  <si>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</si>
  <si>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</si>
  <si>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</si>
  <si>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</si>
  <si>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</si>
  <si>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</si>
  <si>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</si>
  <si>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</si>
  <si>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</si>
  <si>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</si>
  <si>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</si>
  <si>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</si>
  <si>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</si>
  <si>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</si>
  <si>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</si>
  <si>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</si>
  <si>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</si>
  <si>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</si>
  <si>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</si>
  <si>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</si>
  <si>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</si>
  <si>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</si>
  <si>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</si>
  <si>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</si>
  <si>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</si>
  <si>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</si>
  <si>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</si>
  <si>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</si>
  <si>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</si>
  <si>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</si>
  <si>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</si>
  <si>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</si>
  <si>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</si>
  <si>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</si>
  <si>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</si>
  <si>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</si>
  <si>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</si>
  <si>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</si>
  <si>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</si>
  <si>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</si>
  <si>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</si>
  <si>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</si>
  <si>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</si>
  <si>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</si>
  <si>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</si>
  <si>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</si>
  <si>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</si>
  <si>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</si>
  <si>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</si>
  <si>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</si>
  <si>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</si>
  <si>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</si>
  <si>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</si>
  <si>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</si>
  <si>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</si>
  <si>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</si>
  <si>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</si>
  <si>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</si>
  <si>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</si>
  <si>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</si>
  <si>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</si>
  <si>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</si>
  <si>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</si>
  <si>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</si>
  <si>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</si>
  <si>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</si>
  <si>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</si>
  <si>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</si>
  <si>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</si>
  <si>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</si>
  <si>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</si>
  <si>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</si>
  <si>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</si>
  <si>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</si>
  <si>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</si>
  <si>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</si>
  <si>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</si>
  <si>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</si>
  <si>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</si>
  <si>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</si>
  <si>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</si>
  <si>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</si>
  <si>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</si>
  <si>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</si>
  <si>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</si>
  <si>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</si>
  <si>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</si>
  <si>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</si>
  <si>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</si>
  <si>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</si>
  <si>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</si>
  <si>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</si>
  <si>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</si>
  <si>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</si>
  <si>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</si>
  <si>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</si>
  <si>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</si>
  <si>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</si>
  <si>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</si>
  <si>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</si>
  <si>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</si>
  <si>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</si>
  <si>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</si>
  <si>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</si>
  <si>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</si>
  <si>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</si>
  <si>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</si>
  <si>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</si>
  <si>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</si>
  <si>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</si>
  <si>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</si>
  <si>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</si>
  <si>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</si>
  <si>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</si>
  <si>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</si>
  <si>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</si>
  <si>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</si>
  <si>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</si>
  <si>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</si>
  <si>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</si>
  <si>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</si>
  <si>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</si>
  <si>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</si>
  <si>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</si>
  <si>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</si>
  <si>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</si>
  <si>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</si>
  <si>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</si>
  <si>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</si>
  <si>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</si>
  <si>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</si>
  <si>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</si>
  <si>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</si>
  <si>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</si>
  <si>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</si>
  <si>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</si>
  <si>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</si>
  <si>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</si>
  <si>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</si>
  <si>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</si>
  <si>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</si>
  <si>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</si>
  <si>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</si>
  <si>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</si>
  <si>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</si>
  <si>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</si>
  <si>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</si>
  <si>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</si>
  <si>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</si>
  <si>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</si>
  <si>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</si>
  <si>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</si>
  <si>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</si>
  <si>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</si>
  <si>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</si>
  <si>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</si>
  <si>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</si>
  <si>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</si>
  <si>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</si>
  <si>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</si>
  <si>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</si>
  <si>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</si>
  <si>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</si>
  <si>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</si>
  <si>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</si>
  <si>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</si>
  <si>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</si>
  <si>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</si>
  <si>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</si>
  <si>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</si>
  <si>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</si>
  <si>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</si>
  <si>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</si>
  <si>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</si>
  <si>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</si>
  <si>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</si>
  <si>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</si>
  <si>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</si>
  <si>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</si>
  <si>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</si>
  <si>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</si>
  <si>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</si>
  <si>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</si>
  <si>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</si>
  <si>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</si>
  <si>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</si>
  <si>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</si>
  <si>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</si>
  <si>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</si>
  <si>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</si>
  <si>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</si>
  <si>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</si>
  <si>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</si>
  <si>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</si>
  <si>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</si>
  <si>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</si>
  <si>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</si>
  <si>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</si>
  <si>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</si>
  <si>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</si>
  <si>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</si>
  <si>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</si>
  <si>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</si>
  <si>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</si>
  <si>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</si>
  <si>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</si>
  <si>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</si>
  <si>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</si>
  <si>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</si>
  <si>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</si>
  <si>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</si>
  <si>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</si>
  <si>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</si>
  <si>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</si>
  <si>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</si>
  <si>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</si>
  <si>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</si>
  <si>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</si>
  <si>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</si>
  <si>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</si>
  <si>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</si>
  <si>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</si>
  <si>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</si>
  <si>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</si>
  <si>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</si>
  <si>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</si>
  <si>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</si>
  <si>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</si>
  <si>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</si>
  <si>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</si>
  <si>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</si>
  <si>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</si>
  <si>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</si>
  <si>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</si>
  <si>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</si>
  <si>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</si>
  <si>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</si>
  <si>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</si>
  <si>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</si>
  <si>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</si>
  <si>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</si>
  <si>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</si>
  <si>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</si>
  <si>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</si>
  <si>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</si>
  <si>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</si>
  <si>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</si>
  <si>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</si>
  <si>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</si>
  <si>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</si>
  <si>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</si>
  <si>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</si>
  <si>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</si>
  <si>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</si>
  <si>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</si>
  <si>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</si>
  <si>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</si>
  <si>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</si>
  <si>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</si>
  <si>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</si>
  <si>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</si>
  <si>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</si>
  <si>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</si>
  <si>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</si>
  <si>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</si>
  <si>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</si>
  <si>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</si>
  <si>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</si>
  <si>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</si>
  <si>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</si>
  <si>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</si>
  <si>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</si>
  <si>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</si>
  <si>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</si>
  <si>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</si>
  <si>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</si>
  <si>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</si>
  <si>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</si>
  <si>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</si>
  <si>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</si>
  <si>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</si>
  <si>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</si>
  <si>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</si>
  <si>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</si>
  <si>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</si>
  <si>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</si>
  <si>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</si>
  <si>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</si>
  <si>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</si>
  <si>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</si>
  <si>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</si>
  <si>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</si>
  <si>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</si>
  <si>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</si>
  <si>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</si>
  <si>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</si>
  <si>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</si>
  <si>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</si>
  <si>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</si>
  <si>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</si>
  <si>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</si>
  <si>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</si>
  <si>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</si>
  <si>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</si>
  <si>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</si>
  <si>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</si>
  <si>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</si>
  <si>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</si>
  <si>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</si>
  <si>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</si>
  <si>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</si>
  <si>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</si>
  <si>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</si>
  <si>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</si>
  <si>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</si>
  <si>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</si>
  <si>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</si>
  <si>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</si>
  <si>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</si>
  <si>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</si>
  <si>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</si>
  <si>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</si>
  <si>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</si>
  <si>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</si>
  <si>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</si>
  <si>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</si>
  <si>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</si>
  <si>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</si>
  <si>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</si>
  <si>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</si>
  <si>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</si>
  <si>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</si>
  <si>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</si>
  <si>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</si>
  <si>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</si>
  <si>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</si>
  <si>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</si>
  <si>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</si>
  <si>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</si>
  <si>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</si>
  <si>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</si>
  <si>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</si>
  <si>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</si>
  <si>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</si>
  <si>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</si>
  <si>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</si>
  <si>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</si>
  <si>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</si>
  <si>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</si>
  <si>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</si>
  <si>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</si>
  <si>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</si>
  <si>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</si>
  <si>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</si>
  <si>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</si>
  <si>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</si>
  <si>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</si>
  <si>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</si>
  <si>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</si>
  <si>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</si>
  <si>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</si>
  <si>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</si>
  <si>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</si>
  <si>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</si>
  <si>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</si>
  <si>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</si>
  <si>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</si>
  <si>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</si>
  <si>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</si>
  <si>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</si>
  <si>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</si>
  <si>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</si>
  <si>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</si>
  <si>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</si>
  <si>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</si>
  <si>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</si>
  <si>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</si>
  <si>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</si>
  <si>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</si>
  <si>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</si>
  <si>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</si>
  <si>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</si>
  <si>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</si>
  <si>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</si>
  <si>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</si>
  <si>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</si>
  <si>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</si>
  <si>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</si>
  <si>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</si>
  <si>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</si>
  <si>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</si>
  <si>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</si>
  <si>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</si>
  <si>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</si>
  <si>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</si>
  <si>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</si>
  <si>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</si>
  <si>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</si>
  <si>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</si>
  <si>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</si>
  <si>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</si>
  <si>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</si>
  <si>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</si>
  <si>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</si>
  <si>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</si>
  <si>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</si>
  <si>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</si>
  <si>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</si>
  <si>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</si>
  <si>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</si>
  <si>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</si>
  <si>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</si>
  <si>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</si>
  <si>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</si>
  <si>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</si>
  <si>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</si>
  <si>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</si>
  <si>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</si>
  <si>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</si>
  <si>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</si>
  <si>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</si>
  <si>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</si>
  <si>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</si>
  <si>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</si>
  <si>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</si>
  <si>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</si>
  <si>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</si>
  <si>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</si>
  <si>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</si>
  <si>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</si>
  <si>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</si>
  <si>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</si>
  <si>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</si>
  <si>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</si>
  <si>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</si>
  <si>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</si>
  <si>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</si>
  <si>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</si>
  <si>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</si>
  <si>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</si>
  <si>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</si>
  <si>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</si>
  <si>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</si>
  <si>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</si>
  <si>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</si>
  <si>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</si>
  <si>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</si>
  <si>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</si>
  <si>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</si>
  <si>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</si>
  <si>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</si>
  <si>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</si>
  <si>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</si>
  <si>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</si>
  <si>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</si>
  <si>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</si>
  <si>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</si>
  <si>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</si>
  <si>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</si>
  <si>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</si>
  <si>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</si>
  <si>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</si>
  <si>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</si>
  <si>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</si>
  <si>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</si>
  <si>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</si>
  <si>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</si>
  <si>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</si>
  <si>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</si>
  <si>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</si>
  <si>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</si>
  <si>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</si>
  <si>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</si>
  <si>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</si>
  <si>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</si>
  <si>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</si>
  <si>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</si>
  <si>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</si>
  <si>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</si>
  <si>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</si>
  <si>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</si>
  <si>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</si>
  <si>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</si>
  <si>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</si>
  <si>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</si>
  <si>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</si>
  <si>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</si>
  <si>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</si>
  <si>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</si>
  <si>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</si>
  <si>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</si>
  <si>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</si>
  <si>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</si>
  <si>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</si>
  <si>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</si>
  <si>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</si>
  <si>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</si>
  <si>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</si>
  <si>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</si>
  <si>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</si>
  <si>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</si>
  <si>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</si>
  <si>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</si>
  <si>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</si>
  <si>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</si>
  <si>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</si>
  <si>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</si>
  <si>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</si>
  <si>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</si>
  <si>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</si>
  <si>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</si>
  <si>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</si>
  <si>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</si>
  <si>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</si>
  <si>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</si>
  <si>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</si>
  <si>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</si>
  <si>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</si>
  <si>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</si>
  <si>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</si>
  <si>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</si>
  <si>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</si>
  <si>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</si>
  <si>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</si>
  <si>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</si>
  <si>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</si>
  <si>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</si>
  <si>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</si>
  <si>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</si>
  <si>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</si>
  <si>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</si>
  <si>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</si>
  <si>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</si>
  <si>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</si>
  <si>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</si>
  <si>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</si>
  <si>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</si>
  <si>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</si>
  <si>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</si>
  <si>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</si>
  <si>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</si>
  <si>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</si>
  <si>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</si>
  <si>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</si>
  <si>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</si>
  <si>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</si>
  <si>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</si>
  <si>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</si>
  <si>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</si>
  <si>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</si>
  <si>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</si>
  <si>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</si>
  <si>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</si>
  <si>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</si>
  <si>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</si>
  <si>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</si>
  <si>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</si>
  <si>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</si>
  <si>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</si>
  <si>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</si>
  <si>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</si>
  <si>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</si>
  <si>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</si>
  <si>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</si>
  <si>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</si>
  <si>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</si>
  <si>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</si>
  <si>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</si>
  <si>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</si>
  <si>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</si>
  <si>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</si>
  <si>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</si>
  <si>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</si>
  <si>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</si>
  <si>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</si>
  <si>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</si>
  <si>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</si>
  <si>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</si>
  <si>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</si>
  <si>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</si>
  <si>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</si>
  <si>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</si>
  <si>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</si>
  <si>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</si>
  <si>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</si>
  <si>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</si>
  <si>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</si>
  <si>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</si>
  <si>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</si>
  <si>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</si>
  <si>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</si>
  <si>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</si>
  <si>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</si>
  <si>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</si>
  <si>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</si>
  <si>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</si>
  <si>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</si>
  <si>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</si>
  <si>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</si>
  <si>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</si>
  <si>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</si>
  <si>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</si>
  <si>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</si>
  <si>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</si>
  <si>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</si>
  <si>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</si>
  <si>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</si>
  <si>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</si>
  <si>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</si>
  <si>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</si>
  <si>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</si>
  <si>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</si>
  <si>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</si>
  <si>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</si>
  <si>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</si>
  <si>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</si>
  <si>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</si>
  <si>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</si>
  <si>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</si>
  <si>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</si>
  <si>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</si>
  <si>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</si>
  <si>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</si>
  <si>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</si>
  <si>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</si>
  <si>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</si>
  <si>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</si>
  <si>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</si>
  <si>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</si>
  <si>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</si>
  <si>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</si>
  <si>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</si>
  <si>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</si>
  <si>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</si>
  <si>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</si>
  <si>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</si>
  <si>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</si>
  <si>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</si>
  <si>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</si>
  <si>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</si>
  <si>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</si>
  <si>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</si>
  <si>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</si>
  <si>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</si>
  <si>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</si>
  <si>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</si>
  <si>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</si>
  <si>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</si>
  <si>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</si>
  <si>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</si>
  <si>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</si>
  <si>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</si>
  <si>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</si>
  <si>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</si>
  <si>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</si>
  <si>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</si>
  <si>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</si>
  <si>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</si>
  <si>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</si>
  <si>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</si>
  <si>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</si>
  <si>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</si>
  <si>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</si>
  <si>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</si>
  <si>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</si>
  <si>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</si>
  <si>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</si>
  <si>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</si>
  <si>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</si>
  <si>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</si>
  <si>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</si>
  <si>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</si>
  <si>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</si>
  <si>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</si>
  <si>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</si>
  <si>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</si>
  <si>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</si>
  <si>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</si>
  <si>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</si>
  <si>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</si>
  <si>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</si>
  <si>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</si>
  <si>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</si>
  <si>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</si>
  <si>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</si>
  <si>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</si>
  <si>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</si>
  <si>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</si>
  <si>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</si>
  <si>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</si>
  <si>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</si>
  <si>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</si>
  <si>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</si>
  <si>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</si>
  <si>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</si>
  <si>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</si>
  <si>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</si>
  <si>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</si>
  <si>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</si>
  <si>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</si>
  <si>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</si>
  <si>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</si>
  <si>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</si>
  <si>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</si>
  <si>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</si>
  <si>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</si>
  <si>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</si>
  <si>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</si>
  <si>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</si>
  <si>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</si>
  <si>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</si>
  <si>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</si>
  <si>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</si>
  <si>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</si>
  <si>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</si>
  <si>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</si>
  <si>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</si>
  <si>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</si>
  <si>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</si>
  <si>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</si>
  <si>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</si>
  <si>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</si>
  <si>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</si>
  <si>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</si>
  <si>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</si>
  <si>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</si>
  <si>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</si>
  <si>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</si>
  <si>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</si>
  <si>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</si>
  <si>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</si>
  <si>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</si>
  <si>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</si>
  <si>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</si>
  <si>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</si>
  <si>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</si>
  <si>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</si>
  <si>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</si>
  <si>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</si>
  <si>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</si>
  <si>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</si>
  <si>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</si>
  <si>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</si>
  <si>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</si>
  <si>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</si>
  <si>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</si>
  <si>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</si>
  <si>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</si>
  <si>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</si>
  <si>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</si>
  <si>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</si>
  <si>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</si>
  <si>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</si>
  <si>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</si>
  <si>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</si>
  <si>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</si>
  <si>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</si>
  <si>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</si>
  <si>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</si>
  <si>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</si>
  <si>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</si>
  <si>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</si>
  <si>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</si>
  <si>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</si>
  <si>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</si>
  <si>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</si>
  <si>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</si>
  <si>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</si>
  <si>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</si>
  <si>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</si>
  <si>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</si>
  <si>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</si>
  <si>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</si>
  <si>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</si>
  <si>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</si>
  <si>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</si>
  <si>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</si>
  <si>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</si>
  <si>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</si>
  <si>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</si>
  <si>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</si>
  <si>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</si>
  <si>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</si>
  <si>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</si>
  <si>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</si>
  <si>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</si>
  <si>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</si>
  <si>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</si>
  <si>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</si>
  <si>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</si>
  <si>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</si>
  <si>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</si>
  <si>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</si>
  <si>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</si>
  <si>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</si>
  <si>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</si>
  <si>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</si>
  <si>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</si>
  <si>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</si>
  <si>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</si>
  <si>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</si>
  <si>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</si>
  <si>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</si>
  <si>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</si>
  <si>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</si>
  <si>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</si>
  <si>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</si>
  <si>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</si>
  <si>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</si>
  <si>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</si>
  <si>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</si>
  <si>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</si>
  <si>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</si>
  <si>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</si>
  <si>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</si>
  <si>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</si>
  <si>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</si>
  <si>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</si>
  <si>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</si>
  <si>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</si>
  <si>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</si>
  <si>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</si>
  <si>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</si>
  <si>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</si>
  <si>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</si>
  <si>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</si>
  <si>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</si>
  <si>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</si>
  <si>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</si>
  <si>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</si>
  <si>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</si>
  <si>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</si>
  <si>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</si>
  <si>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</si>
  <si>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</si>
  <si>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</si>
  <si>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</si>
  <si>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</si>
  <si>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</si>
  <si>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</si>
  <si>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</si>
  <si>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</si>
  <si>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</si>
  <si>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</si>
  <si>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</si>
  <si>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</si>
  <si>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</si>
  <si>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</si>
  <si>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</si>
  <si>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</si>
  <si>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</si>
  <si>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</si>
  <si>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</si>
  <si>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</si>
  <si>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</si>
  <si>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</si>
  <si>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</si>
  <si>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</si>
  <si>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</si>
  <si>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</si>
  <si>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</si>
  <si>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</si>
  <si>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</si>
  <si>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</si>
  <si>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</si>
  <si>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</si>
  <si>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</si>
  <si>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</si>
  <si>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</si>
  <si>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</si>
  <si>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</si>
  <si>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</si>
  <si>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</si>
  <si>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</si>
  <si>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</si>
  <si>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</si>
  <si>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</si>
  <si>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</si>
  <si>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</si>
  <si>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</si>
  <si>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</si>
  <si>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</si>
  <si>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</si>
  <si>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</si>
  <si>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</si>
  <si>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</si>
  <si>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</si>
  <si>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</si>
  <si>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</si>
  <si>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</si>
  <si>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</si>
  <si>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</si>
  <si>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</si>
  <si>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</si>
  <si>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</si>
  <si>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</si>
  <si>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</si>
  <si>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</si>
  <si>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</si>
  <si>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</si>
  <si>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</si>
  <si>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</si>
  <si>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</si>
  <si>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</si>
  <si>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</si>
  <si>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</si>
  <si>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</si>
  <si>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</si>
  <si>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</si>
  <si>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</si>
  <si>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</si>
  <si>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</si>
  <si>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</si>
  <si>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</si>
  <si>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</si>
  <si>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</si>
  <si>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</si>
  <si>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</si>
  <si>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</si>
  <si>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</si>
  <si>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</si>
  <si>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</si>
  <si>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</si>
  <si>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</si>
  <si>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</si>
  <si>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</si>
  <si>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</si>
  <si>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</si>
  <si>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</si>
  <si>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</si>
  <si>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</si>
  <si>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</si>
  <si>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</si>
  <si>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</si>
  <si>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</si>
  <si>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</si>
  <si>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</si>
  <si>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</si>
  <si>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</si>
  <si>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</si>
  <si>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</si>
  <si>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</si>
  <si>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</si>
  <si>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</si>
  <si>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</si>
  <si>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</si>
  <si>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</si>
  <si>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</si>
  <si>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</si>
  <si>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</si>
  <si>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</si>
  <si>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</si>
  <si>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</si>
  <si>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</si>
  <si>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</si>
  <si>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</si>
  <si>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</si>
  <si>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</si>
  <si>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</si>
  <si>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</si>
  <si>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</si>
  <si>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</si>
  <si>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</si>
  <si>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</si>
  <si>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</si>
  <si>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</si>
  <si>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</si>
  <si>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</si>
  <si>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</si>
  <si>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</si>
  <si>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</si>
  <si>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</si>
  <si>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</si>
  <si>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</si>
  <si>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</si>
  <si>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</si>
  <si>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</si>
  <si>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</si>
  <si>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</si>
  <si>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</si>
  <si>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</si>
  <si>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</si>
  <si>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</si>
  <si>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</si>
  <si>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</si>
  <si>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</si>
  <si>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</si>
  <si>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</si>
  <si>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</si>
  <si>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</si>
  <si>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</si>
  <si>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</si>
  <si>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</si>
  <si>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</si>
  <si>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</si>
  <si>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</si>
  <si>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</si>
  <si>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</si>
  <si>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</si>
  <si>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</si>
  <si>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</si>
  <si>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</si>
  <si>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</si>
  <si>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</si>
  <si>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</si>
  <si>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</si>
  <si>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</si>
  <si>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</si>
  <si>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</si>
  <si>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</si>
  <si>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</si>
  <si>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</si>
  <si>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</si>
  <si>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</si>
  <si>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</si>
  <si>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</si>
  <si>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</si>
  <si>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</si>
  <si>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</si>
  <si>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</si>
  <si>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</si>
  <si>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</si>
  <si>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</si>
  <si>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</si>
  <si>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</si>
  <si>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</si>
  <si>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</si>
  <si>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</si>
  <si>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</si>
  <si>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</si>
  <si>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</si>
  <si>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</si>
  <si>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</si>
  <si>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</si>
  <si>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</si>
  <si>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</si>
  <si>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</si>
  <si>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</si>
  <si>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</si>
  <si>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</si>
  <si>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</si>
  <si>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</si>
  <si>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</si>
  <si>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</si>
  <si>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</si>
  <si>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</si>
  <si>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</si>
  <si>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</si>
  <si>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</si>
  <si>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</si>
  <si>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</si>
  <si>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</si>
  <si>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</si>
  <si>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</si>
  <si>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</si>
  <si>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</si>
  <si>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</si>
  <si>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</si>
  <si>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</si>
  <si>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</si>
  <si>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</si>
  <si>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</si>
  <si>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</si>
  <si>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</si>
  <si>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</si>
  <si>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</si>
  <si>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</si>
  <si>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</si>
  <si>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</si>
  <si>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</si>
  <si>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</si>
  <si>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</si>
  <si>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</si>
  <si>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</si>
  <si>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</si>
  <si>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</si>
  <si>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</si>
  <si>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</si>
  <si>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</si>
  <si>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</si>
  <si>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</si>
  <si>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</si>
  <si>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</si>
  <si>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</si>
  <si>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</si>
  <si>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</si>
  <si>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</si>
  <si>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</si>
  <si>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</si>
  <si>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</si>
  <si>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</si>
  <si>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</si>
  <si>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</si>
  <si>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</si>
  <si>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</si>
  <si>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</si>
  <si>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</si>
  <si>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</si>
  <si>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</si>
  <si>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</si>
  <si>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</si>
  <si>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</si>
  <si>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</si>
  <si>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</si>
  <si>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</si>
  <si>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</si>
  <si>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</si>
  <si>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</si>
  <si>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</si>
  <si>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</si>
  <si>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</si>
  <si>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</si>
  <si>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</si>
  <si>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</si>
  <si>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</si>
  <si>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</si>
  <si>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</si>
  <si>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</si>
  <si>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</si>
  <si>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</si>
  <si>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</si>
  <si>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</si>
  <si>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</si>
  <si>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</si>
  <si>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</si>
  <si>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</si>
  <si>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</si>
  <si>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</si>
  <si>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</si>
  <si>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</si>
  <si>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</si>
  <si>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</si>
  <si>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</si>
  <si>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</si>
  <si>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</si>
  <si>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</si>
  <si>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</si>
  <si>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</si>
  <si>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</si>
  <si>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</si>
  <si>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</si>
  <si>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</si>
  <si>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</si>
  <si>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</si>
  <si>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</si>
  <si>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</si>
  <si>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</si>
  <si>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</si>
  <si>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</si>
  <si>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</si>
  <si>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</si>
  <si>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</si>
  <si>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</si>
  <si>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</si>
  <si>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</si>
  <si>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</si>
  <si>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</si>
  <si>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</si>
  <si>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</si>
  <si>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</si>
  <si>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</si>
  <si>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</si>
  <si>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</si>
  <si>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</si>
  <si>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</si>
  <si>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</si>
  <si>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</si>
  <si>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</si>
  <si>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</si>
  <si>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</si>
  <si>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</si>
  <si>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</si>
  <si>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</si>
  <si>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</si>
  <si>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</si>
  <si>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</si>
  <si>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</si>
  <si>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</si>
  <si>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</si>
  <si>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</si>
  <si>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</si>
  <si>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</si>
  <si>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</si>
  <si>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</si>
  <si>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</si>
  <si>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</si>
  <si>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</si>
  <si>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</si>
  <si>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</si>
  <si>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</si>
  <si>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</si>
  <si>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</si>
  <si>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</si>
  <si>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</si>
  <si>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</si>
  <si>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</si>
  <si>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</si>
  <si>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</si>
  <si>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</si>
  <si>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</si>
  <si>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</si>
  <si>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</si>
  <si>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</si>
  <si>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</si>
  <si>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</si>
  <si>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</si>
  <si>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</si>
  <si>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</si>
  <si>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</si>
  <si>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</si>
  <si>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</si>
  <si>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</si>
  <si>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</si>
  <si>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</si>
  <si>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</si>
  <si>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</si>
  <si>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</si>
  <si>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</si>
  <si>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</si>
  <si>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</si>
  <si>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</si>
  <si>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</si>
  <si>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</si>
  <si>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</si>
  <si>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</si>
  <si>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</si>
  <si>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</si>
  <si>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</si>
  <si>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</si>
  <si>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</si>
  <si>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</si>
  <si>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</si>
  <si>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</si>
  <si>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</si>
  <si>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</si>
  <si>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</si>
  <si>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</si>
  <si>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</si>
  <si>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</si>
  <si>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</si>
  <si>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</si>
  <si>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</si>
  <si>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</si>
  <si>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</si>
  <si>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</si>
  <si>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</si>
  <si>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</si>
  <si>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</si>
  <si>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</si>
  <si>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</si>
  <si>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</si>
  <si>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</si>
  <si>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</si>
  <si>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</si>
  <si>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</si>
  <si>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</si>
  <si>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</si>
  <si>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</si>
  <si>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</si>
  <si>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</si>
  <si>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</si>
  <si>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</si>
  <si>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</si>
  <si>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</si>
  <si>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</si>
  <si>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</si>
  <si>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</si>
  <si>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</si>
  <si>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</si>
  <si>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</si>
  <si>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</si>
  <si>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</si>
  <si>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</si>
  <si>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</si>
  <si>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</si>
  <si>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</si>
  <si>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</si>
  <si>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</si>
  <si>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</si>
  <si>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</si>
  <si>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</si>
  <si>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</si>
  <si>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</si>
  <si>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</si>
  <si>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</si>
  <si>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</si>
  <si>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</si>
  <si>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</si>
  <si>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</si>
  <si>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</si>
  <si>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</si>
  <si>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</si>
  <si>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</si>
  <si>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</si>
  <si>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</si>
  <si>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</si>
  <si>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</si>
  <si>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</si>
  <si>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</si>
  <si>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</si>
  <si>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</si>
  <si>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</si>
  <si>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</si>
  <si>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</si>
  <si>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</si>
  <si>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</si>
  <si>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</si>
  <si>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</si>
  <si>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</si>
  <si>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</si>
  <si>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</si>
  <si>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</si>
  <si>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</si>
  <si>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</si>
  <si>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</si>
  <si>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</si>
  <si>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</si>
  <si>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</si>
  <si>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</si>
  <si>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</si>
  <si>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</si>
  <si>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</si>
  <si>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</si>
  <si>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</si>
  <si>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</si>
  <si>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</si>
  <si>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</si>
  <si>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</si>
  <si>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</si>
  <si>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</si>
  <si>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</si>
  <si>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</si>
  <si>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</si>
  <si>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</si>
  <si>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</si>
  <si>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</si>
  <si>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</si>
  <si>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</si>
  <si>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</si>
  <si>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</si>
  <si>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</si>
  <si>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</si>
  <si>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</si>
  <si>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</si>
  <si>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</si>
  <si>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</si>
  <si>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</si>
  <si>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</si>
  <si>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</si>
  <si>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</si>
  <si>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</si>
  <si>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</si>
  <si>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</si>
  <si>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</si>
  <si>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</si>
  <si>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</si>
  <si>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</si>
  <si>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</si>
  <si>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</si>
  <si>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</si>
  <si>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</si>
  <si>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</si>
  <si>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</si>
  <si>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</si>
  <si>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</si>
  <si>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</si>
  <si>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</si>
  <si>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</si>
  <si>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</si>
  <si>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</si>
  <si>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</si>
  <si>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</si>
  <si>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</si>
  <si>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</si>
  <si>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</si>
  <si>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</si>
  <si>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</si>
  <si>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</si>
  <si>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</si>
  <si>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</si>
  <si>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</si>
  <si>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</si>
  <si>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</si>
  <si>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</si>
  <si>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</si>
  <si>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</si>
  <si>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</si>
  <si>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</si>
  <si>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</si>
  <si>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</si>
  <si>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</si>
  <si>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</si>
  <si>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</si>
  <si>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</si>
  <si>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</si>
  <si>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</si>
  <si>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</si>
  <si>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</si>
  <si>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</si>
  <si>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</si>
  <si>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</si>
  <si>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</si>
  <si>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</si>
  <si>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</si>
  <si>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</si>
  <si>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</si>
  <si>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</si>
  <si>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</si>
  <si>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</si>
  <si>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</si>
  <si>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</si>
  <si>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</si>
  <si>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</si>
  <si>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</si>
  <si>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</si>
  <si>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</si>
  <si>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</si>
  <si>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</si>
  <si>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</si>
  <si>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</si>
  <si>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</si>
  <si>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</si>
  <si>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</si>
  <si>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</si>
  <si>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</si>
  <si>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</si>
  <si>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</si>
  <si>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</si>
  <si>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</si>
  <si>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</si>
  <si>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</si>
  <si>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</si>
  <si>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</si>
  <si>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</si>
  <si>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</si>
  <si>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</si>
  <si>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</si>
  <si>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</si>
  <si>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</si>
  <si>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</si>
  <si>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</si>
  <si>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</si>
  <si>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</si>
  <si>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</si>
  <si>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</si>
  <si>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</si>
  <si>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</si>
  <si>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</si>
  <si>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</si>
  <si>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</si>
  <si>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</si>
  <si>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</si>
  <si>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</si>
  <si>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</si>
  <si>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</si>
  <si>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</si>
  <si>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</si>
  <si>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</si>
  <si>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</si>
  <si>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</si>
  <si>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</si>
  <si>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</si>
  <si>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</si>
  <si>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</si>
  <si>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</si>
  <si>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</si>
  <si>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</si>
  <si>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</si>
  <si>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</si>
  <si>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</si>
  <si>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</si>
  <si>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</si>
  <si>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</si>
  <si>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</si>
  <si>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</si>
  <si>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</si>
  <si>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</si>
  <si>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</si>
  <si>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</si>
  <si>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</si>
  <si>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</si>
  <si>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</si>
  <si>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</si>
  <si>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</si>
  <si>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</si>
  <si>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</si>
  <si>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</si>
  <si>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</si>
  <si>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</si>
  <si>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</si>
  <si>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</si>
  <si>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</si>
  <si>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</si>
  <si>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</si>
  <si>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</si>
  <si>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</si>
  <si>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</si>
  <si>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</si>
  <si>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</si>
  <si>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</si>
  <si>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</si>
  <si>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</si>
  <si>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</si>
  <si>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</si>
  <si>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</si>
  <si>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</si>
  <si>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</si>
  <si>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</si>
  <si>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</si>
  <si>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</si>
  <si>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</si>
  <si>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</si>
  <si>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</si>
  <si>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</si>
  <si>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</si>
  <si>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</si>
  <si>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</si>
  <si>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</si>
  <si>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</si>
  <si>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</si>
  <si>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</si>
  <si>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</si>
  <si>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</si>
  <si>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</si>
  <si>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</si>
  <si>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</si>
  <si>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</si>
  <si>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</si>
  <si>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</si>
  <si>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</si>
  <si>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</si>
  <si>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</si>
  <si>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</si>
  <si>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</si>
  <si>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</si>
  <si>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</si>
  <si>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</si>
  <si>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</si>
  <si>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</si>
  <si>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</si>
  <si>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</si>
  <si>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</si>
  <si>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</si>
  <si>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</si>
  <si>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</si>
  <si>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</si>
  <si>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</si>
  <si>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</si>
  <si>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</si>
  <si>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</si>
  <si>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</si>
  <si>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</si>
  <si>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</si>
  <si>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</si>
  <si>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</si>
  <si>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</si>
  <si>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</si>
  <si>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</si>
  <si>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</si>
  <si>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</si>
  <si>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</si>
  <si>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</si>
  <si>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</si>
  <si>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</si>
  <si>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</si>
  <si>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</si>
  <si>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</si>
  <si>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</si>
  <si>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</si>
  <si>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</si>
  <si>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</si>
  <si>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</si>
  <si>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</si>
  <si>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</si>
  <si>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</si>
  <si>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</si>
  <si>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</si>
  <si>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</si>
  <si>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</si>
  <si>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</si>
  <si>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</si>
  <si>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</si>
  <si>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</si>
  <si>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</si>
  <si>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</si>
  <si>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</si>
  <si>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</si>
  <si>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</si>
  <si>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</si>
  <si>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</si>
  <si>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</si>
  <si>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</si>
  <si>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</si>
  <si>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</si>
  <si>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</si>
  <si>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</si>
  <si>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</si>
  <si>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</si>
  <si>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</si>
  <si>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</si>
  <si>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</si>
  <si>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</si>
  <si>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</si>
  <si>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</si>
  <si>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</si>
  <si>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</si>
  <si>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</si>
  <si>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</si>
  <si>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</si>
  <si>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</si>
  <si>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</si>
  <si>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</si>
  <si>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</si>
  <si>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</si>
  <si>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</si>
  <si>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</si>
  <si>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</si>
  <si>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</si>
  <si>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</si>
  <si>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</si>
  <si>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</si>
  <si>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</si>
  <si>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</si>
  <si>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</si>
  <si>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</si>
  <si>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</si>
  <si>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</si>
  <si>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</si>
  <si>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</si>
  <si>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</si>
  <si>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</si>
  <si>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</si>
  <si>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</si>
  <si>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</si>
  <si>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</si>
  <si>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</si>
  <si>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</si>
  <si>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</si>
  <si>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</si>
  <si>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</si>
  <si>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</si>
  <si>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</si>
  <si>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</si>
  <si>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</si>
  <si>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</si>
  <si>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</si>
  <si>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</si>
  <si>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</si>
  <si>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</si>
  <si>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</si>
  <si>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</si>
  <si>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</si>
  <si>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</si>
  <si>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</si>
  <si>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</si>
  <si>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</si>
  <si>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</si>
  <si>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</si>
  <si>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</si>
  <si>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</si>
  <si>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</si>
  <si>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</si>
  <si>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</si>
  <si>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</si>
  <si>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</si>
  <si>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</si>
  <si>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</si>
  <si>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</si>
  <si>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</si>
  <si>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</si>
  <si>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</si>
  <si>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</si>
  <si>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</si>
  <si>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</si>
  <si>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</si>
  <si>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</si>
  <si>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</si>
  <si>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</si>
  <si>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</si>
  <si>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</si>
  <si>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</si>
  <si>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</si>
  <si>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</si>
  <si>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</si>
  <si>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</si>
  <si>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</si>
  <si>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</si>
  <si>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</si>
  <si>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</si>
  <si>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</si>
  <si>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</si>
  <si>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</si>
  <si>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</si>
  <si>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</si>
  <si>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</si>
  <si>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</si>
  <si>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</si>
  <si>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</si>
  <si>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</si>
  <si>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</si>
  <si>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</si>
  <si>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</si>
  <si>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</si>
  <si>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</si>
  <si>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</si>
  <si>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</si>
  <si>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</si>
  <si>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</si>
  <si>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</si>
  <si>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</si>
  <si>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</si>
  <si>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</si>
  <si>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</si>
  <si>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</si>
  <si>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</si>
  <si>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</si>
  <si>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</si>
  <si>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</si>
  <si>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</si>
  <si>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</si>
  <si>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</si>
  <si>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</si>
  <si>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</si>
  <si>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</si>
  <si>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</si>
  <si>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</si>
  <si>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</si>
  <si>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</si>
  <si>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</si>
  <si>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</si>
  <si>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</si>
  <si>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</si>
  <si>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</si>
  <si>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</si>
  <si>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</si>
  <si>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</si>
  <si>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</si>
  <si>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</si>
  <si>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</si>
  <si>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</si>
  <si>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</si>
  <si>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</si>
  <si>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</si>
  <si>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</si>
  <si>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</si>
  <si>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</si>
  <si>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</si>
  <si>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</si>
  <si>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</si>
  <si>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</si>
  <si>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</si>
  <si>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</si>
  <si>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</si>
  <si>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</si>
  <si>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</si>
  <si>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</si>
  <si>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</si>
  <si>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</si>
  <si>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</si>
  <si>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</si>
  <si>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</si>
  <si>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</si>
  <si>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</si>
  <si>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</si>
  <si>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</si>
  <si>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</si>
  <si>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</si>
  <si>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</si>
  <si>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</si>
  <si>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</si>
  <si>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</si>
  <si>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</si>
  <si>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</si>
  <si>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</si>
  <si>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</si>
  <si>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</si>
  <si>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</si>
  <si>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</si>
  <si>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</si>
  <si>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</si>
  <si>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</si>
  <si>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</si>
  <si>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</si>
  <si>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</si>
  <si>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</si>
  <si>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</si>
  <si>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</si>
  <si>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</si>
  <si>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</si>
  <si>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</si>
  <si>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</si>
  <si>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</si>
  <si>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</si>
  <si>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</si>
  <si>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</si>
  <si>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</si>
  <si>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</si>
  <si>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</si>
  <si>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</si>
  <si>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</si>
  <si>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</si>
  <si>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</si>
  <si>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</si>
  <si>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</si>
  <si>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</si>
  <si>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</si>
  <si>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</si>
  <si>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</si>
  <si>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</si>
  <si>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</si>
  <si>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</si>
  <si>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</si>
  <si>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</si>
  <si>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</si>
  <si>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</si>
  <si>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</si>
  <si>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</si>
  <si>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</si>
  <si>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</si>
  <si>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</si>
  <si>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</si>
  <si>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</si>
  <si>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</si>
  <si>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</si>
  <si>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</si>
  <si>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</si>
  <si>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</si>
  <si>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</si>
  <si>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</si>
  <si>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</si>
  <si>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</si>
  <si>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</si>
  <si>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</si>
  <si>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</si>
  <si>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</si>
  <si>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</si>
  <si>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</si>
  <si>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</si>
  <si>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</si>
  <si>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</si>
  <si>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</si>
  <si>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</si>
  <si>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</si>
  <si>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</si>
  <si>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</si>
  <si>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</si>
  <si>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</si>
  <si>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</si>
  <si>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</si>
  <si>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</si>
  <si>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</si>
  <si>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</si>
  <si>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</si>
  <si>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</si>
  <si>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</si>
  <si>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</si>
  <si>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</si>
  <si>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</si>
  <si>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</si>
  <si>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</si>
  <si>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</si>
  <si>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</si>
  <si>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</si>
  <si>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</si>
  <si>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</si>
  <si>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</si>
  <si>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</si>
  <si>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</si>
  <si>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</si>
  <si>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</si>
  <si>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</si>
  <si>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</si>
  <si>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</si>
  <si>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</si>
  <si>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</si>
  <si>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</si>
  <si>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</si>
  <si>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</si>
  <si>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</si>
  <si>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</si>
  <si>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</si>
  <si>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</si>
  <si>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</si>
  <si>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</si>
  <si>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</si>
  <si>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</si>
  <si>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</si>
  <si>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</si>
  <si>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</si>
  <si>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</si>
  <si>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</si>
  <si>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</si>
  <si>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</si>
  <si>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</si>
  <si>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</si>
  <si>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</si>
  <si>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</si>
  <si>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</si>
  <si>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</si>
  <si>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</si>
  <si>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</si>
  <si>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</si>
  <si>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</si>
  <si>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</si>
  <si>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</si>
  <si>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</si>
  <si>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</si>
  <si>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</si>
  <si>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</si>
  <si>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</si>
  <si>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</si>
  <si>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</si>
  <si>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</si>
  <si>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</si>
  <si>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</si>
  <si>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</si>
  <si>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</si>
  <si>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</si>
  <si>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</si>
  <si>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</si>
  <si>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</si>
  <si>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</si>
  <si>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</si>
  <si>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</si>
  <si>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</si>
  <si>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</si>
  <si>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</si>
  <si>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</si>
  <si>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</si>
  <si>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</si>
  <si>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</si>
  <si>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</si>
  <si>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</si>
  <si>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</si>
  <si>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</si>
  <si>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</si>
  <si>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</si>
  <si>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</si>
  <si>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</si>
  <si>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</si>
  <si>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</si>
  <si>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</si>
  <si>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</si>
  <si>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</si>
  <si>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</si>
  <si>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</si>
  <si>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</si>
  <si>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</si>
  <si>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</si>
  <si>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</si>
  <si>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</si>
  <si>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</si>
  <si>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</si>
  <si>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</si>
  <si>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</si>
  <si>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</si>
  <si>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</si>
  <si>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</si>
  <si>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</si>
  <si>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</si>
  <si>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</si>
  <si>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</si>
  <si>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</si>
  <si>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</si>
  <si>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</si>
  <si>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</si>
  <si>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</si>
  <si>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</si>
  <si>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</si>
  <si>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</si>
  <si>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</si>
  <si>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</si>
  <si>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</si>
  <si>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</si>
  <si>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</si>
  <si>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</si>
  <si>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</si>
  <si>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</si>
  <si>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</si>
  <si>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</si>
  <si>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</si>
  <si>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</si>
  <si>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</si>
  <si>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</si>
  <si>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</si>
  <si>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</si>
  <si>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</si>
  <si>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</si>
  <si>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</si>
  <si>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</si>
  <si>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</si>
  <si>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</si>
  <si>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</si>
  <si>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</si>
  <si>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</si>
  <si>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</si>
  <si>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</si>
  <si>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</si>
  <si>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</si>
  <si>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</si>
  <si>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</si>
  <si>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</si>
  <si>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</si>
  <si>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</si>
  <si>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</si>
  <si>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</si>
  <si>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</si>
  <si>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</si>
  <si>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</si>
  <si>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</si>
  <si>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</si>
  <si>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</si>
  <si>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</si>
  <si>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</si>
  <si>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</si>
  <si>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</si>
  <si>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</si>
  <si>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</si>
  <si>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</si>
  <si>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</si>
  <si>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</si>
  <si>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</si>
  <si>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</si>
  <si>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</si>
  <si>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</si>
  <si>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</si>
  <si>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</si>
  <si>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</si>
  <si>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</si>
  <si>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</si>
  <si>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</si>
  <si>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</si>
  <si>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</si>
  <si>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</si>
  <si>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</si>
  <si>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</si>
  <si>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</si>
  <si>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</si>
  <si>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</si>
  <si>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</si>
  <si>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</si>
  <si>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</si>
  <si>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</si>
  <si>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</si>
  <si>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</si>
  <si>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</si>
  <si>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</si>
  <si>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</si>
  <si>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</si>
  <si>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</si>
  <si>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</si>
  <si>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</si>
  <si>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</si>
  <si>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</si>
  <si>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</si>
  <si>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</si>
  <si>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</si>
  <si>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</si>
  <si>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</si>
  <si>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</si>
  <si>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</si>
  <si>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</si>
  <si>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</si>
  <si>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</si>
  <si>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</si>
  <si>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</si>
  <si>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</si>
  <si>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</si>
  <si>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</si>
  <si>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</si>
  <si>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</si>
  <si>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</si>
  <si>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</si>
  <si>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</si>
  <si>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</si>
  <si>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</si>
  <si>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</si>
  <si>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</si>
  <si>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</si>
  <si>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</si>
  <si>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</si>
  <si>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</si>
  <si>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</si>
  <si>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</si>
  <si>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</si>
  <si>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</si>
  <si>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</si>
  <si>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</si>
  <si>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</si>
  <si>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</si>
  <si>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</si>
  <si>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</si>
  <si>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</si>
  <si>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</si>
  <si>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</si>
  <si>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</si>
  <si>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</si>
  <si>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</si>
  <si>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</si>
  <si>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</si>
  <si>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</si>
  <si>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</si>
  <si>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</si>
  <si>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</si>
  <si>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</si>
  <si>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</si>
  <si>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</si>
  <si>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</si>
  <si>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</si>
  <si>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</si>
  <si>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</si>
  <si>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</si>
  <si>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</si>
  <si>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</si>
  <si>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</si>
  <si>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</si>
  <si>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</si>
  <si>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</si>
  <si>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</si>
  <si>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</si>
  <si>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</si>
  <si>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</si>
  <si>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</si>
  <si>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</si>
  <si>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</si>
  <si>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</si>
  <si>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</si>
  <si>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</si>
  <si>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</si>
  <si>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</si>
  <si>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</si>
  <si>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</si>
  <si>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</si>
  <si>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</si>
  <si>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</si>
  <si>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</si>
  <si>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</si>
  <si>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</si>
  <si>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</si>
  <si>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</si>
  <si>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</si>
  <si>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</si>
  <si>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</si>
  <si>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</si>
  <si>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</si>
  <si>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</si>
  <si>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</si>
  <si>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</si>
  <si>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</si>
  <si>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</si>
  <si>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</si>
  <si>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</si>
  <si>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</si>
  <si>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</si>
  <si>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</si>
  <si>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</si>
  <si>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</si>
  <si>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</si>
  <si>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</si>
  <si>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</si>
  <si>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</si>
  <si>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</si>
  <si>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</si>
  <si>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</si>
  <si>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</si>
  <si>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</si>
  <si>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</si>
  <si>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</si>
  <si>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</si>
  <si>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</si>
  <si>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</si>
  <si>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</si>
  <si>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</si>
  <si>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</si>
  <si>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</si>
  <si>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</si>
  <si>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</si>
  <si>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</si>
  <si>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</si>
  <si>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</si>
  <si>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</si>
  <si>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</si>
  <si>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</si>
  <si>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</si>
  <si>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</si>
  <si>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</si>
  <si>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</si>
  <si>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</si>
  <si>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</si>
  <si>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</si>
  <si>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</si>
  <si>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</si>
  <si>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</si>
  <si>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</si>
  <si>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</si>
  <si>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</si>
  <si>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</si>
  <si>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</si>
  <si>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</si>
  <si>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</si>
  <si>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</si>
  <si>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</si>
  <si>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</si>
  <si>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</si>
  <si>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</si>
  <si>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</si>
  <si>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</si>
  <si>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</si>
  <si>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</si>
  <si>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</si>
  <si>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</si>
  <si>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</si>
  <si>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</si>
  <si>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</si>
  <si>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</si>
  <si>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</si>
  <si>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</si>
  <si>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</si>
  <si>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</si>
  <si>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</si>
  <si>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</si>
  <si>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</si>
  <si>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</si>
  <si>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</si>
  <si>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</si>
  <si>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</si>
  <si>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</si>
  <si>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</si>
  <si>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</si>
  <si>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</si>
  <si>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</si>
  <si>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</si>
  <si>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</si>
  <si>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</si>
  <si>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</si>
  <si>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</si>
  <si>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</si>
  <si>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</si>
  <si>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</si>
  <si>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</si>
  <si>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</si>
  <si>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</si>
  <si>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</si>
  <si>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</si>
  <si>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</si>
  <si>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</si>
  <si>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</si>
  <si>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</si>
  <si>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</si>
  <si>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</si>
  <si>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</si>
  <si>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</si>
  <si>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</si>
  <si>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</si>
  <si>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</si>
  <si>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</si>
  <si>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</si>
  <si>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</si>
  <si>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</si>
  <si>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</si>
  <si>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</si>
  <si>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</si>
  <si>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</si>
  <si>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</si>
  <si>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</si>
  <si>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</si>
  <si>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</si>
  <si>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</si>
  <si>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</si>
  <si>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</si>
  <si>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</si>
  <si>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</si>
  <si>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</si>
  <si>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</si>
  <si>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</si>
  <si>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</si>
  <si>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</si>
  <si>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</si>
  <si>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</si>
  <si>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</si>
  <si>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</si>
  <si>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</si>
  <si>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</si>
  <si>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</si>
  <si>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</si>
  <si>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</si>
  <si>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</si>
  <si>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</si>
  <si>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</si>
  <si>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</si>
  <si>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</si>
  <si>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</si>
  <si>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</si>
  <si>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</si>
  <si>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</si>
  <si>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</si>
  <si>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</si>
  <si>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</si>
  <si>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</si>
  <si>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</si>
  <si>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</si>
  <si>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</si>
  <si>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</si>
  <si>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</si>
  <si>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</si>
  <si>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</si>
  <si>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</si>
  <si>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</si>
  <si>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</si>
  <si>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</si>
  <si>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</si>
  <si>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</si>
  <si>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</si>
  <si>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</si>
  <si>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</si>
  <si>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</si>
  <si>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</si>
  <si>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</si>
  <si>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</si>
  <si>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</si>
  <si>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</si>
  <si>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</si>
  <si>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</si>
  <si>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</si>
  <si>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</si>
  <si>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</si>
  <si>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</si>
  <si>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</si>
  <si>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</si>
  <si>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</si>
  <si>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</si>
  <si>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</si>
  <si>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</si>
  <si>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</si>
  <si>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</si>
  <si>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</si>
  <si>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</si>
  <si>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</si>
  <si>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</si>
  <si>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</si>
  <si>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</si>
  <si>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</si>
  <si>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</si>
  <si>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</si>
  <si>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</si>
  <si>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</si>
  <si>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</si>
  <si>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</si>
  <si>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</si>
  <si>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</si>
  <si>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</si>
  <si>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</si>
  <si>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</si>
  <si>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</si>
  <si>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</si>
  <si>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</si>
  <si>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</si>
  <si>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</si>
  <si>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</si>
  <si>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</si>
  <si>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</si>
  <si>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</si>
  <si>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</si>
  <si>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</si>
  <si>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</si>
  <si>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</si>
  <si>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</si>
  <si>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</si>
  <si>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</si>
  <si>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</si>
  <si>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</si>
  <si>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</si>
  <si>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</si>
  <si>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</si>
  <si>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</si>
  <si>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</si>
  <si>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</si>
  <si>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</si>
  <si>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</si>
  <si>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</si>
  <si>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</si>
  <si>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</si>
  <si>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</si>
  <si>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</si>
  <si>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</si>
  <si>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</si>
  <si>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</si>
  <si>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</si>
  <si>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</si>
  <si>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</si>
  <si>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</si>
  <si>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</si>
  <si>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</si>
  <si>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</si>
  <si>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</si>
  <si>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</si>
  <si>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</si>
  <si>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</si>
  <si>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</si>
  <si>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</si>
  <si>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</si>
  <si>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</si>
  <si>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</si>
  <si>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</si>
  <si>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</si>
  <si>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</si>
  <si>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</si>
  <si>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</si>
  <si>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</si>
  <si>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</si>
  <si>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</si>
  <si>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</si>
  <si>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</si>
  <si>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</si>
  <si>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</si>
  <si>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</si>
  <si>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</si>
  <si>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</si>
  <si>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</si>
  <si>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</si>
  <si>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</si>
  <si>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</si>
  <si>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</si>
  <si>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</si>
  <si>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</si>
  <si>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</si>
  <si>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</si>
  <si>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</si>
  <si>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</si>
  <si>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</si>
  <si>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</si>
  <si>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</si>
  <si>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</si>
  <si>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</si>
  <si>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</si>
  <si>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</si>
  <si>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</si>
  <si>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</si>
  <si>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</si>
  <si>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</si>
  <si>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</si>
  <si>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</si>
  <si>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</si>
  <si>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</si>
  <si>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</si>
  <si>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</si>
  <si>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</si>
  <si>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</si>
  <si>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</si>
  <si>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</si>
  <si>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</si>
  <si>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</si>
  <si>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</si>
  <si>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</si>
  <si>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</si>
  <si>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</si>
  <si>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</si>
  <si>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</si>
  <si>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</si>
  <si>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</si>
  <si>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</si>
  <si>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</si>
  <si>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</si>
  <si>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</si>
  <si>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</si>
  <si>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</si>
  <si>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</si>
  <si>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</si>
  <si>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</si>
  <si>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</si>
  <si>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</si>
  <si>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</si>
  <si>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</si>
  <si>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</si>
  <si>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</si>
  <si>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</si>
  <si>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</si>
  <si>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</si>
  <si>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</si>
  <si>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</si>
  <si>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</si>
  <si>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</si>
  <si>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</si>
  <si>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</si>
  <si>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</si>
  <si>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</si>
  <si>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</si>
  <si>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</si>
  <si>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</si>
  <si>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</si>
  <si>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</si>
  <si>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</si>
  <si>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</si>
  <si>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</si>
  <si>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</si>
  <si>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</si>
  <si>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</si>
  <si>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</si>
  <si>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</si>
  <si>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</si>
  <si>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</si>
  <si>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</si>
  <si>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</si>
  <si>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</si>
  <si>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</si>
  <si>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</si>
  <si>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</si>
  <si>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</si>
  <si>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</si>
  <si>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</si>
  <si>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</si>
  <si>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</si>
  <si>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</si>
  <si>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</si>
  <si>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</si>
  <si>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</si>
  <si>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</si>
  <si>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</si>
  <si>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</si>
  <si>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</si>
  <si>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</si>
  <si>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</si>
  <si>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</si>
  <si>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</si>
  <si>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</si>
  <si>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</si>
  <si>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</si>
  <si>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</si>
  <si>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</si>
  <si>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</si>
  <si>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</si>
  <si>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</si>
  <si>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</si>
  <si>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</si>
  <si>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</si>
  <si>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</si>
  <si>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</si>
  <si>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</si>
  <si>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</si>
  <si>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</si>
  <si>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</si>
  <si>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</si>
  <si>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</si>
  <si>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</si>
  <si>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</si>
  <si>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</si>
  <si>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</si>
  <si>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</si>
  <si>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</si>
  <si>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</si>
  <si>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</si>
  <si>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</si>
  <si>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</si>
  <si>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</si>
  <si>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</si>
  <si>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</si>
  <si>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</si>
  <si>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</si>
  <si>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</si>
  <si>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</si>
  <si>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</si>
  <si>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</si>
  <si>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</si>
  <si>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</si>
  <si>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</si>
  <si>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</si>
  <si>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</si>
  <si>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</si>
  <si>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</si>
  <si>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</si>
  <si>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</si>
  <si>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</si>
  <si>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</si>
  <si>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</si>
  <si>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</si>
  <si>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</si>
  <si>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</si>
  <si>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</si>
  <si>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</si>
  <si>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</si>
  <si>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</si>
  <si>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</si>
  <si>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</si>
  <si>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</si>
  <si>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</si>
  <si>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</si>
  <si>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</si>
  <si>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</si>
  <si>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</si>
  <si>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</si>
  <si>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</si>
  <si>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</si>
  <si>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</si>
  <si>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</si>
  <si>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</si>
  <si>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</si>
  <si>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</si>
  <si>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</si>
  <si>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</si>
  <si>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</si>
  <si>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</si>
  <si>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</si>
  <si>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</si>
  <si>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</si>
  <si>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</si>
  <si>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</si>
  <si>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</si>
  <si>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</si>
  <si>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</si>
  <si>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</si>
  <si>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</si>
  <si>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</si>
  <si>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</si>
  <si>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</si>
  <si>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</si>
  <si>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</si>
  <si>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</si>
  <si>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</si>
  <si>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</si>
  <si>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</si>
  <si>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</si>
  <si>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</si>
  <si>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</si>
  <si>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</si>
  <si>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</si>
  <si>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</si>
  <si>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</si>
  <si>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</si>
  <si>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</si>
  <si>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</si>
  <si>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</si>
  <si>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</si>
  <si>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</si>
  <si>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</si>
  <si>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</si>
  <si>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</si>
  <si>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</si>
  <si>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</si>
  <si>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</si>
  <si>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</si>
  <si>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</si>
  <si>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</si>
  <si>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</si>
  <si>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</si>
  <si>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</si>
  <si>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</si>
  <si>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</si>
  <si>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</si>
  <si>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</si>
  <si>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</si>
  <si>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</si>
  <si>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</si>
  <si>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</si>
  <si>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</si>
  <si>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</si>
  <si>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</si>
  <si>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</si>
  <si>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</si>
  <si>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</si>
  <si>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</si>
  <si>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</si>
  <si>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</si>
  <si>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</si>
  <si>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</si>
  <si>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</si>
  <si>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</si>
  <si>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</si>
  <si>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</si>
  <si>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</si>
  <si>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</si>
  <si>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</si>
  <si>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</si>
  <si>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</si>
  <si>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</si>
  <si>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</si>
  <si>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</si>
  <si>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</si>
  <si>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</si>
  <si>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</si>
  <si>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</si>
  <si>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</si>
  <si>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</si>
  <si>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</si>
  <si>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</si>
  <si>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</si>
  <si>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</si>
  <si>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</si>
  <si>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</si>
  <si>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</si>
  <si>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</si>
  <si>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</si>
  <si>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</si>
  <si>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</si>
  <si>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</si>
  <si>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</si>
  <si>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</si>
  <si>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</si>
  <si>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</si>
  <si>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</si>
  <si>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</si>
  <si>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</si>
  <si>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</si>
  <si>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</si>
  <si>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</si>
  <si>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</si>
  <si>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</si>
  <si>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</si>
  <si>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</si>
  <si>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</si>
  <si>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</si>
  <si>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</si>
  <si>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</si>
  <si>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</si>
  <si>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</si>
  <si>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</si>
  <si>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</si>
  <si>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</si>
  <si>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</si>
  <si>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</si>
  <si>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</si>
  <si>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</si>
  <si>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</si>
  <si>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</si>
  <si>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</si>
  <si>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</si>
  <si>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</si>
  <si>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</si>
  <si>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</si>
  <si>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</si>
  <si>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</si>
  <si>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</si>
  <si>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</si>
  <si>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</si>
  <si>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</si>
  <si>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</si>
  <si>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</si>
  <si>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</si>
  <si>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</si>
  <si>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</si>
  <si>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</si>
  <si>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</si>
  <si>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</si>
  <si>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</si>
  <si>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</si>
  <si>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</si>
  <si>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</si>
  <si>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</si>
  <si>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</si>
  <si>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</si>
  <si>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</si>
  <si>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</si>
  <si>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</si>
  <si>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</si>
  <si>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</si>
  <si>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</si>
  <si>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</si>
  <si>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</si>
  <si>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</si>
  <si>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</si>
  <si>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</si>
  <si>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</si>
  <si>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</si>
  <si>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</si>
  <si>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</si>
  <si>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</si>
  <si>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</si>
  <si>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</si>
  <si>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</si>
  <si>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</si>
  <si>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</si>
  <si>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</si>
  <si>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</si>
  <si>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</si>
  <si>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</si>
  <si>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</si>
  <si>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</si>
  <si>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</si>
  <si>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</si>
  <si>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</si>
  <si>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</si>
  <si>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</si>
  <si>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</si>
  <si>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</si>
  <si>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</si>
  <si>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</si>
  <si>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</si>
  <si>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</si>
  <si>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</si>
  <si>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</si>
  <si>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</si>
  <si>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</si>
  <si>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</si>
  <si>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</si>
  <si>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</si>
  <si>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</si>
  <si>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</si>
  <si>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</si>
  <si>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</si>
  <si>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</si>
  <si>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</si>
  <si>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</si>
  <si>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</si>
  <si>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</si>
  <si>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</si>
  <si>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</si>
  <si>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</si>
  <si>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</si>
  <si>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</si>
  <si>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</si>
  <si>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</si>
  <si>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</si>
  <si>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</si>
  <si>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</si>
  <si>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</si>
  <si>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</si>
  <si>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</si>
  <si>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</si>
  <si>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</si>
  <si>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</si>
  <si>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</si>
  <si>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</si>
  <si>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</si>
  <si>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</si>
  <si>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</si>
  <si>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</si>
  <si>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</si>
  <si>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</si>
  <si>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</si>
  <si>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</si>
  <si>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</si>
  <si>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</si>
  <si>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</si>
  <si>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</si>
  <si>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</si>
  <si>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</si>
  <si>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</si>
  <si>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</si>
  <si>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</si>
  <si>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</si>
  <si>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</si>
  <si>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</si>
  <si>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</si>
  <si>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</si>
  <si>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</si>
  <si>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</si>
  <si>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</si>
  <si>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</si>
  <si>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</si>
  <si>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</si>
  <si>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</si>
  <si>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</si>
  <si>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</si>
  <si>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</si>
  <si>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</si>
  <si>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</si>
  <si>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</si>
  <si>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</si>
  <si>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</si>
  <si>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</si>
  <si>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</si>
  <si>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</si>
  <si>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</si>
  <si>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</si>
  <si>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</si>
  <si>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</si>
  <si>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</si>
  <si>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</si>
  <si>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</si>
  <si>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</si>
  <si>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</si>
  <si>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</si>
  <si>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</si>
  <si>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</si>
  <si>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</si>
  <si>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</si>
  <si>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</si>
  <si>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</si>
  <si>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</si>
  <si>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</si>
  <si>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</si>
  <si>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</si>
  <si>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</si>
  <si>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</si>
  <si>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</si>
  <si>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</si>
  <si>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</si>
  <si>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</si>
  <si>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</si>
  <si>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</si>
  <si>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</si>
  <si>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</si>
  <si>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</si>
  <si>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</si>
  <si>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</si>
  <si>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</si>
  <si>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</si>
  <si>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</si>
  <si>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</si>
  <si>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</si>
  <si>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</si>
  <si>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</si>
  <si>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</si>
  <si>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</si>
  <si>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</si>
  <si>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</si>
  <si>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</si>
  <si>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</si>
  <si>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</si>
  <si>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</si>
  <si>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</si>
  <si>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</si>
  <si>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</si>
  <si>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</si>
  <si>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</si>
  <si>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</si>
  <si>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</si>
  <si>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</si>
  <si>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</si>
  <si>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</si>
  <si>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</si>
  <si>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</si>
  <si>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</si>
  <si>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</si>
  <si>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</si>
  <si>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</si>
  <si>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</si>
  <si>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</si>
  <si>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</si>
  <si>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</si>
  <si>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</si>
  <si>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</si>
  <si>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</si>
  <si>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</si>
  <si>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</si>
  <si>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</si>
  <si>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</si>
  <si>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</si>
  <si>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</si>
  <si>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</si>
  <si>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</si>
  <si>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</si>
  <si>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</si>
  <si>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</si>
  <si>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</si>
  <si>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</si>
  <si>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</si>
  <si>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</si>
  <si>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</si>
  <si>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</si>
  <si>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</si>
  <si>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</si>
  <si>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</si>
  <si>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</si>
  <si>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</si>
  <si>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</si>
  <si>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</si>
  <si>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</si>
  <si>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</si>
  <si>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</si>
  <si>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</si>
  <si>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</si>
  <si>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</si>
  <si>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</si>
  <si>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</si>
  <si>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</si>
  <si>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</si>
  <si>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</si>
  <si>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</si>
  <si>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</si>
  <si>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</si>
  <si>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</si>
  <si>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</si>
  <si>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</si>
  <si>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</si>
  <si>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</si>
  <si>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</si>
  <si>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</si>
  <si>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</si>
  <si>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</si>
  <si>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</si>
  <si>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</si>
  <si>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</si>
  <si>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</si>
  <si>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</si>
  <si>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</si>
  <si>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</si>
  <si>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</si>
  <si>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</si>
  <si>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</si>
  <si>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</si>
  <si>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</si>
  <si>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</si>
  <si>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</si>
  <si>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</si>
  <si>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</si>
  <si>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</si>
  <si>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</si>
  <si>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</si>
  <si>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</si>
  <si>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</si>
  <si>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</si>
  <si>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</si>
  <si>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</si>
  <si>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</si>
  <si>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</si>
  <si>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</si>
  <si>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</si>
  <si>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</si>
  <si>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</si>
  <si>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</si>
  <si>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</si>
  <si>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</si>
  <si>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</si>
  <si>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</si>
  <si>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</si>
  <si>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</si>
  <si>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</si>
  <si>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</si>
  <si>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</si>
  <si>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</si>
  <si>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</si>
  <si>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</si>
  <si>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</si>
  <si>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</si>
  <si>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</si>
  <si>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</si>
  <si>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</si>
  <si>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</si>
  <si>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</si>
  <si>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</si>
  <si>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</si>
  <si>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</si>
  <si>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</si>
  <si>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</si>
  <si>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</si>
  <si>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</si>
  <si>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</si>
  <si>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</si>
  <si>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</si>
  <si>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</si>
  <si>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</si>
  <si>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</si>
  <si>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</si>
  <si>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</si>
  <si>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</si>
  <si>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</si>
  <si>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</si>
  <si>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</si>
  <si>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</si>
  <si>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</si>
  <si>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</si>
  <si>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</si>
  <si>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</si>
  <si>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</si>
  <si>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</si>
  <si>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</si>
  <si>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</si>
  <si>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</si>
  <si>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</si>
  <si>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</si>
  <si>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</si>
  <si>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</si>
  <si>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</si>
  <si>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</si>
  <si>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</si>
  <si>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</si>
  <si>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</si>
  <si>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</si>
  <si>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</si>
  <si>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</si>
  <si>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</si>
  <si>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</si>
  <si>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</si>
  <si>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</si>
  <si>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</si>
  <si>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</si>
  <si>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</si>
  <si>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</si>
  <si>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</si>
  <si>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</si>
  <si>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</si>
  <si>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</si>
  <si>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</si>
  <si>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</si>
  <si>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</si>
  <si>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</si>
  <si>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</si>
  <si>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</si>
  <si>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</si>
  <si>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</si>
  <si>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</si>
  <si>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</si>
  <si>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</si>
  <si>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</si>
  <si>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</si>
  <si>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</si>
  <si>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</si>
  <si>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</si>
  <si>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</si>
  <si>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</si>
  <si>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</si>
  <si>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</si>
  <si>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</si>
  <si>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</si>
  <si>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</si>
  <si>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</si>
  <si>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</si>
  <si>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</si>
  <si>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</si>
  <si>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</si>
  <si>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</si>
  <si>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</si>
  <si>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</si>
  <si>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</si>
  <si>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</si>
  <si>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</si>
  <si>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</si>
  <si>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</si>
  <si>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</si>
  <si>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</si>
  <si>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</si>
  <si>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</si>
  <si>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</si>
  <si>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</si>
  <si>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</si>
  <si>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</si>
  <si>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</si>
  <si>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</si>
  <si>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</si>
  <si>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</si>
  <si>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</si>
  <si>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</si>
  <si>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</si>
  <si>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</si>
  <si>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</si>
  <si>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</si>
  <si>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</si>
  <si>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</si>
  <si>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</si>
  <si>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</si>
  <si>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</si>
  <si>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</si>
  <si>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</si>
  <si>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</si>
  <si>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</si>
  <si>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</si>
  <si>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</si>
  <si>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</si>
  <si>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</si>
  <si>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</si>
  <si>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</si>
  <si>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</si>
  <si>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</si>
  <si>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</si>
  <si>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</si>
  <si>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</si>
  <si>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</si>
  <si>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</si>
  <si>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</si>
  <si>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</si>
  <si>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</si>
  <si>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</si>
  <si>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</si>
  <si>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</si>
  <si>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</si>
  <si>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</si>
  <si>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</si>
  <si>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</si>
  <si>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</si>
  <si>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</si>
  <si>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</si>
  <si>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</si>
  <si>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</si>
  <si>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</si>
  <si>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</si>
  <si>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</si>
  <si>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</si>
  <si>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</si>
  <si>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</si>
  <si>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</si>
  <si>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</si>
  <si>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</si>
  <si>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</si>
  <si>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</si>
  <si>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</si>
  <si>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</si>
  <si>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</si>
  <si>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</si>
  <si>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</si>
  <si>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</si>
  <si>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</si>
  <si>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</si>
  <si>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</si>
  <si>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</si>
  <si>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</si>
  <si>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</si>
  <si>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</si>
  <si>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</si>
  <si>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</si>
  <si>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</si>
  <si>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</si>
  <si>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</si>
  <si>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</si>
  <si>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</si>
  <si>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</si>
  <si>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</si>
  <si>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</si>
  <si>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</si>
  <si>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</si>
  <si>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</si>
  <si>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</si>
  <si>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</si>
  <si>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</si>
  <si>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</si>
  <si>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</si>
  <si>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</si>
  <si>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</si>
  <si>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</si>
  <si>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</si>
  <si>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</si>
  <si>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</si>
  <si>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</si>
  <si>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</si>
  <si>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</si>
  <si>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</si>
  <si>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</si>
  <si>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</si>
  <si>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</si>
  <si>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</si>
  <si>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</si>
  <si>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</si>
  <si>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</si>
  <si>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</si>
  <si>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</si>
  <si>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</si>
  <si>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</si>
  <si>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</si>
  <si>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</si>
  <si>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</si>
  <si>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</si>
  <si>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</si>
  <si>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</si>
  <si>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</si>
  <si>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</si>
  <si>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</si>
  <si>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</si>
  <si>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</si>
  <si>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</si>
  <si>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</si>
  <si>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</si>
  <si>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</si>
  <si>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</si>
  <si>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</si>
  <si>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</si>
  <si>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</si>
  <si>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</si>
  <si>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</si>
  <si>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</si>
  <si>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</si>
  <si>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</si>
  <si>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</si>
  <si>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</si>
  <si>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</si>
  <si>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</si>
  <si>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</si>
  <si>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</si>
  <si>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</si>
  <si>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</si>
  <si>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</si>
  <si>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</si>
  <si>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</si>
  <si>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</si>
  <si>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</si>
  <si>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</si>
  <si>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</si>
  <si>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</si>
  <si>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</si>
  <si>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</si>
  <si>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</si>
  <si>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</si>
  <si>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</si>
  <si>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</si>
  <si>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</si>
  <si>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</si>
  <si>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</si>
  <si>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</si>
  <si>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</si>
  <si>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</si>
  <si>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</si>
  <si>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</si>
  <si>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</si>
  <si>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</si>
  <si>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</si>
  <si>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</si>
  <si>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</si>
  <si>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</si>
  <si>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</si>
  <si>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</si>
  <si>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</si>
  <si>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</si>
  <si>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</si>
  <si>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</si>
  <si>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</si>
  <si>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</si>
  <si>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</si>
  <si>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</si>
  <si>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</si>
  <si>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</si>
  <si>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</si>
  <si>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</si>
  <si>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</si>
  <si>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</si>
  <si>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</si>
  <si>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</si>
  <si>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</si>
  <si>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</si>
  <si>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</si>
  <si>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</si>
  <si>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</si>
  <si>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</si>
  <si>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</si>
  <si>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</si>
  <si>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</si>
  <si>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</si>
  <si>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</si>
  <si>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</si>
  <si>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</si>
  <si>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</si>
  <si>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</si>
  <si>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</si>
  <si>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</si>
  <si>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</si>
  <si>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</si>
  <si>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</si>
  <si>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</si>
  <si>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</si>
  <si>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</si>
  <si>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</si>
  <si>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</si>
  <si>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</si>
  <si>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</si>
  <si>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</si>
  <si>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</si>
  <si>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</si>
  <si>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</si>
  <si>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</si>
  <si>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</si>
  <si>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</si>
  <si>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</si>
  <si>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</si>
  <si>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</si>
  <si>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</si>
  <si>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</si>
  <si>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</si>
  <si>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</si>
  <si>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</si>
  <si>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</si>
  <si>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</si>
  <si>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</si>
  <si>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</si>
  <si>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</si>
  <si>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</si>
  <si>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</si>
  <si>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</si>
  <si>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</si>
  <si>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</si>
  <si>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</si>
  <si>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</si>
  <si>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</si>
  <si>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</si>
  <si>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</si>
  <si>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</si>
  <si>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</si>
  <si>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</si>
  <si>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</si>
  <si>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</si>
  <si>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</si>
  <si>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</si>
  <si>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</si>
  <si>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</si>
  <si>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</si>
  <si>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</si>
  <si>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</si>
  <si>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</si>
  <si>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</si>
  <si>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</si>
  <si>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</si>
  <si>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</si>
  <si>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</si>
  <si>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</si>
  <si>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</si>
  <si>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</si>
  <si>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</si>
  <si>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</si>
  <si>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</si>
  <si>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</si>
  <si>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</si>
  <si>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</si>
  <si>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</si>
  <si>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</si>
  <si>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</si>
  <si>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</si>
  <si>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</si>
  <si>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</si>
  <si>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</si>
  <si>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</si>
  <si>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</si>
  <si>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</si>
  <si>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</si>
  <si>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</si>
  <si>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</si>
  <si>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</si>
  <si>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</si>
  <si>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</si>
  <si>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</si>
  <si>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</si>
  <si>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</si>
  <si>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</si>
  <si>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</si>
  <si>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</si>
  <si>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</si>
  <si>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</si>
  <si>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</si>
  <si>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</si>
  <si>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</si>
  <si>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</si>
  <si>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</si>
  <si>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</si>
  <si>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</si>
  <si>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</si>
  <si>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</si>
  <si>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</si>
  <si>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</si>
  <si>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</si>
  <si>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</si>
  <si>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</si>
  <si>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</si>
  <si>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</si>
  <si>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</si>
  <si>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</si>
  <si>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</si>
  <si>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</si>
  <si>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</si>
  <si>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</si>
  <si>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</si>
  <si>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</si>
  <si>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</si>
  <si>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</si>
  <si>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</si>
  <si>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</si>
  <si>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</si>
  <si>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</si>
  <si>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</si>
  <si>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</si>
  <si>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</si>
  <si>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</si>
  <si>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</si>
  <si>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</si>
  <si>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</si>
  <si>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</si>
  <si>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</si>
  <si>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</si>
  <si>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</si>
  <si>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</si>
  <si>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</si>
  <si>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</si>
  <si>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</si>
  <si>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</si>
  <si>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</si>
  <si>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</si>
  <si>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</si>
  <si>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</si>
  <si>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</si>
  <si>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</si>
  <si>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</si>
  <si>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</si>
  <si>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</si>
  <si>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</si>
  <si>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</si>
  <si>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</si>
  <si>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</si>
  <si>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</si>
  <si>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</si>
  <si>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</si>
  <si>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</si>
  <si>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</si>
  <si>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</si>
  <si>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</si>
  <si>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</si>
  <si>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</si>
  <si>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</si>
  <si>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</si>
  <si>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</si>
  <si>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</si>
  <si>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</si>
  <si>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</si>
  <si>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</si>
  <si>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</si>
  <si>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</si>
  <si>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</si>
  <si>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</si>
  <si>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</si>
  <si>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</si>
  <si>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</si>
  <si>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</si>
  <si>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</si>
  <si>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</si>
  <si>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</si>
  <si>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</si>
  <si>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</si>
  <si>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</si>
  <si>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</si>
  <si>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</si>
  <si>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</si>
  <si>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</si>
  <si>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</si>
  <si>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</si>
  <si>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</si>
  <si>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</si>
  <si>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</si>
  <si>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</si>
  <si>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</si>
  <si>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</si>
  <si>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</si>
  <si>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</si>
  <si>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</si>
  <si>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</si>
  <si>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</si>
  <si>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</si>
  <si>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</si>
  <si>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</si>
  <si>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</si>
  <si>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</si>
  <si>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</si>
  <si>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</si>
  <si>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</si>
  <si>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</si>
  <si>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</si>
  <si>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</si>
  <si>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</si>
  <si>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</si>
  <si>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</si>
  <si>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</si>
  <si>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</si>
  <si>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</si>
  <si>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</si>
  <si>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</si>
  <si>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</si>
  <si>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</si>
  <si>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</si>
  <si>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</si>
  <si>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</si>
  <si>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</si>
  <si>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</si>
  <si>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</si>
  <si>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</si>
  <si>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</si>
  <si>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</si>
  <si>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</si>
  <si>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</si>
  <si>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</si>
  <si>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</si>
  <si>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</si>
  <si>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</si>
  <si>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</si>
  <si>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</si>
  <si>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</si>
  <si>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</si>
  <si>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</si>
  <si>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</si>
  <si>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</si>
  <si>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</si>
  <si>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</si>
  <si>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</si>
  <si>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</si>
  <si>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</si>
  <si>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</si>
  <si>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</si>
  <si>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</si>
  <si>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</si>
  <si>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</si>
  <si>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</si>
  <si>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</si>
  <si>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</si>
  <si>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</si>
  <si>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</si>
  <si>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</si>
  <si>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</si>
  <si>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</si>
  <si>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</si>
  <si>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</si>
  <si>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</si>
  <si>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</si>
  <si>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</si>
  <si>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</si>
  <si>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</si>
  <si>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</si>
  <si>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</si>
  <si>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</si>
  <si>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</si>
  <si>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</si>
  <si>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</si>
  <si>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</si>
  <si>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</si>
  <si>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</si>
  <si>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</si>
  <si>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</si>
  <si>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</si>
  <si>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</si>
  <si>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</si>
  <si>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</si>
  <si>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</si>
  <si>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</si>
  <si>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</si>
  <si>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</si>
  <si>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</si>
  <si>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</si>
  <si>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</si>
  <si>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</si>
  <si>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</si>
  <si>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</si>
  <si>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</si>
  <si>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</si>
  <si>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</si>
  <si>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</si>
  <si>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</si>
  <si>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</si>
  <si>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</si>
  <si>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</si>
  <si>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</si>
  <si>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</si>
  <si>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</si>
  <si>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</si>
  <si>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</si>
  <si>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</si>
  <si>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</si>
  <si>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</si>
  <si>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</si>
  <si>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</si>
  <si>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</si>
  <si>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</si>
  <si>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</si>
  <si>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</si>
  <si>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</si>
  <si>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</si>
  <si>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</si>
  <si>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</si>
  <si>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</si>
  <si>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</si>
  <si>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</si>
  <si>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</si>
  <si>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</si>
  <si>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</si>
  <si>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</si>
  <si>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</si>
  <si>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</si>
  <si>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</si>
  <si>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</si>
  <si>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</si>
  <si>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</si>
  <si>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</si>
  <si>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</si>
  <si>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</si>
  <si>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</si>
  <si>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</si>
  <si>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</si>
  <si>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</si>
  <si>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</si>
  <si>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</si>
  <si>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</si>
  <si>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</si>
  <si>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</si>
  <si>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</si>
  <si>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</si>
  <si>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</si>
  <si>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</si>
  <si>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</si>
  <si>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</si>
  <si>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</si>
  <si>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</si>
  <si>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</si>
  <si>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</si>
  <si>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</si>
  <si>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</si>
  <si>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</si>
  <si>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</si>
  <si>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</si>
  <si>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</si>
  <si>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</si>
  <si>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</si>
  <si>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</si>
  <si>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</si>
  <si>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</si>
  <si>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</si>
  <si>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</si>
  <si>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</si>
  <si>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</si>
  <si>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</si>
  <si>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</si>
  <si>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</si>
  <si>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</si>
  <si>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</si>
  <si>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</si>
  <si>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</si>
  <si>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</si>
  <si>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</si>
  <si>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</si>
  <si>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</si>
  <si>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</si>
  <si>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</si>
  <si>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</si>
  <si>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</si>
  <si>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</si>
  <si>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</si>
  <si>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</si>
  <si>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</si>
  <si>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</si>
  <si>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</si>
  <si>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</si>
  <si>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</si>
  <si>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</si>
  <si>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</si>
  <si>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</si>
  <si>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</si>
  <si>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</si>
  <si>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</si>
  <si>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</si>
  <si>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</si>
  <si>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</si>
  <si>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</si>
  <si>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</si>
  <si>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</si>
  <si>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</si>
  <si>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</si>
  <si>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</si>
  <si>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</si>
  <si>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</si>
  <si>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</si>
  <si>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</si>
  <si>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</si>
  <si>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</si>
  <si>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</si>
  <si>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</si>
  <si>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</si>
  <si>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</si>
  <si>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</si>
  <si>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</si>
  <si>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</si>
  <si>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</si>
  <si>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</si>
  <si>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</si>
  <si>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</si>
  <si>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</si>
  <si>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</si>
  <si>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</si>
  <si>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</si>
  <si>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</si>
  <si>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</si>
  <si>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</si>
  <si>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</si>
  <si>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</si>
  <si>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</si>
  <si>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</si>
  <si>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</si>
  <si>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</si>
  <si>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</si>
  <si>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</si>
  <si>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</si>
  <si>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</si>
  <si>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</si>
  <si>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</si>
  <si>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</si>
  <si>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</si>
  <si>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</si>
  <si>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</si>
  <si>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</si>
  <si>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</si>
  <si>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</si>
  <si>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</si>
  <si>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</si>
  <si>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</si>
  <si>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</si>
  <si>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</si>
  <si>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</si>
  <si>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</si>
  <si>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</si>
  <si>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</si>
  <si>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</si>
  <si>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</si>
  <si>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</si>
  <si>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</si>
  <si>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</si>
  <si>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</si>
  <si>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</si>
  <si>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</si>
  <si>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</si>
  <si>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</si>
  <si>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</si>
  <si>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</si>
  <si>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</si>
  <si>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</si>
  <si>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</si>
  <si>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</si>
  <si>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</si>
  <si>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</si>
  <si>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</si>
  <si>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</si>
  <si>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</si>
  <si>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</si>
  <si>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</si>
  <si>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</si>
  <si>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</si>
  <si>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</si>
  <si>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</si>
  <si>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</si>
  <si>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</si>
  <si>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</si>
  <si>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</si>
  <si>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</si>
  <si>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</si>
  <si>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</si>
  <si>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</si>
  <si>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</si>
  <si>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</si>
  <si>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</si>
  <si>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</si>
  <si>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</si>
  <si>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</si>
  <si>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</si>
  <si>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</si>
  <si>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</si>
  <si>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</si>
  <si>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</si>
  <si>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</si>
  <si>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</si>
  <si>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</si>
  <si>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</si>
  <si>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</si>
  <si>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</si>
  <si>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</si>
  <si>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</si>
  <si>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</si>
  <si>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</si>
  <si>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</si>
  <si>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</si>
  <si>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</si>
  <si>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</si>
  <si>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</si>
  <si>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</si>
  <si>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</si>
  <si>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</si>
  <si>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</si>
  <si>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</si>
  <si>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</si>
  <si>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</si>
  <si>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</si>
  <si>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</si>
  <si>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</si>
  <si>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</si>
  <si>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</si>
  <si>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</si>
  <si>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</si>
  <si>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</si>
  <si>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</si>
  <si>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</si>
  <si>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</si>
  <si>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</si>
  <si>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</si>
  <si>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</si>
  <si>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</si>
  <si>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</si>
  <si>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</si>
  <si>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</si>
  <si>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</si>
  <si>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</si>
  <si>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</si>
  <si>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</si>
  <si>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</si>
  <si>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</si>
  <si>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</si>
  <si>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</si>
  <si>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</si>
  <si>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</si>
  <si>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</si>
  <si>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</si>
  <si>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</si>
  <si>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</si>
  <si>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</si>
  <si>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</si>
  <si>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</si>
  <si>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</si>
  <si>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</si>
  <si>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</si>
  <si>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</si>
  <si>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</si>
  <si>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</si>
  <si>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</si>
  <si>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</si>
  <si>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</si>
  <si>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</si>
  <si>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</si>
  <si>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</si>
  <si>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</si>
  <si>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</si>
  <si>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</si>
  <si>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</si>
  <si>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</si>
  <si>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</si>
  <si>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</si>
  <si>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</si>
  <si>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</si>
  <si>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</si>
  <si>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</si>
  <si>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</si>
  <si>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</si>
  <si>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</si>
  <si>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</si>
  <si>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</si>
  <si>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</si>
  <si>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</si>
  <si>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</si>
  <si>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</si>
  <si>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</si>
  <si>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</si>
  <si>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</si>
  <si>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</si>
  <si>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</si>
  <si>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</si>
  <si>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</si>
  <si>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</si>
  <si>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</si>
  <si>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</si>
  <si>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</si>
  <si>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</si>
  <si>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</si>
  <si>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</si>
  <si>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</si>
  <si>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</si>
  <si>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</si>
  <si>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</si>
  <si>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</si>
  <si>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</si>
  <si>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</si>
  <si>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</si>
  <si>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</si>
  <si>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</si>
  <si>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</si>
  <si>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</si>
  <si>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</si>
  <si>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</si>
  <si>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</si>
  <si>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</si>
  <si>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</si>
  <si>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</si>
  <si>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</si>
  <si>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</si>
  <si>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</si>
  <si>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</si>
  <si>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</si>
  <si>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</si>
  <si>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</si>
  <si>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</si>
  <si>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</si>
  <si>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</si>
  <si>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</si>
  <si>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</si>
  <si>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</si>
  <si>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</si>
  <si>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</si>
  <si>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</si>
  <si>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</si>
  <si>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</si>
  <si>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</si>
  <si>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</si>
  <si>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</si>
  <si>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</si>
  <si>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</si>
  <si>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</si>
  <si>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</si>
  <si>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</si>
  <si>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</si>
  <si>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</si>
  <si>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</si>
  <si>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</si>
  <si>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</si>
  <si>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</si>
  <si>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</si>
  <si>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</si>
  <si>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</si>
  <si>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</si>
  <si>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</si>
  <si>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</si>
  <si>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</si>
  <si>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</si>
  <si>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</si>
  <si>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</si>
  <si>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</si>
  <si>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</si>
  <si>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</si>
  <si>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</si>
  <si>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</si>
  <si>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</si>
  <si>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</si>
  <si>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</si>
  <si>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</si>
  <si>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</si>
  <si>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</si>
  <si>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</si>
  <si>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</si>
  <si>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</si>
  <si>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</si>
  <si>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</si>
  <si>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</si>
  <si>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</si>
  <si>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</si>
  <si>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</si>
  <si>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</si>
  <si>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</si>
  <si>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</si>
  <si>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</si>
  <si>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</si>
  <si>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</si>
  <si>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</si>
  <si>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</si>
  <si>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</si>
  <si>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</si>
  <si>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</si>
  <si>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</si>
  <si>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</si>
  <si>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</si>
  <si>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</si>
  <si>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</si>
  <si>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</si>
  <si>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</si>
  <si>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</si>
  <si>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</si>
  <si>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</si>
  <si>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</si>
  <si>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</si>
  <si>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</si>
  <si>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</si>
  <si>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</si>
  <si>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</si>
  <si>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</si>
  <si>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</si>
  <si>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</si>
  <si>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</si>
  <si>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</si>
  <si>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</si>
  <si>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</si>
  <si>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</si>
  <si>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</si>
  <si>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</si>
  <si>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</si>
  <si>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</si>
  <si>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</si>
  <si>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</si>
  <si>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</si>
  <si>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</si>
  <si>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</si>
  <si>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</si>
  <si>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</si>
  <si>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</si>
  <si>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</si>
  <si>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</si>
  <si>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</si>
  <si>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</si>
  <si>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</si>
  <si>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</si>
  <si>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</si>
  <si>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</si>
  <si>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</si>
  <si>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</si>
  <si>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</si>
  <si>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</si>
  <si>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</si>
  <si>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</si>
  <si>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</si>
  <si>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</si>
  <si>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</si>
  <si>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</si>
  <si>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</si>
  <si>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</si>
  <si>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</si>
  <si>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</si>
  <si>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</si>
  <si>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</si>
  <si>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</si>
  <si>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</si>
  <si>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</si>
  <si>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</si>
  <si>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</si>
  <si>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</si>
  <si>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</si>
  <si>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</si>
  <si>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</si>
  <si>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</si>
  <si>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</si>
  <si>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</si>
  <si>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</si>
  <si>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</si>
  <si>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</si>
  <si>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</si>
  <si>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</si>
  <si>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</si>
  <si>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</si>
  <si>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</si>
  <si>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</si>
  <si>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</si>
  <si>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</si>
  <si>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</si>
  <si>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</si>
  <si>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</si>
  <si>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</si>
  <si>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</si>
  <si>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</si>
  <si>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</si>
  <si>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</si>
  <si>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</si>
  <si>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</si>
  <si>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</si>
  <si>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</si>
  <si>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</si>
  <si>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</si>
  <si>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</si>
  <si>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</si>
  <si>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</si>
  <si>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</si>
  <si>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</si>
  <si>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</si>
  <si>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</si>
  <si>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</si>
  <si>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</si>
  <si>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</si>
  <si>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</si>
  <si>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</si>
  <si>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</si>
  <si>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</si>
  <si>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</si>
  <si>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</si>
  <si>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</si>
  <si>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</si>
  <si>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</si>
  <si>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</si>
  <si>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</si>
  <si>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</si>
  <si>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</si>
  <si>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</si>
  <si>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</si>
  <si>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</si>
  <si>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</si>
  <si>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</si>
  <si>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</si>
  <si>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</si>
  <si>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</si>
  <si>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</si>
  <si>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</si>
  <si>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</si>
  <si>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</si>
  <si>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</si>
  <si>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</si>
  <si>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</si>
  <si>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</si>
  <si>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</si>
  <si>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</si>
  <si>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</si>
  <si>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</si>
  <si>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</si>
  <si>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</si>
  <si>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</si>
  <si>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</si>
  <si>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</si>
  <si>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</si>
  <si>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</si>
  <si>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</si>
  <si>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</si>
  <si>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</si>
  <si>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</si>
  <si>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</si>
  <si>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</si>
  <si>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</si>
  <si>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</si>
  <si>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</si>
  <si>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</si>
  <si>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</si>
  <si>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</si>
  <si>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</si>
  <si>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</si>
  <si>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</si>
  <si>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</si>
  <si>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</si>
  <si>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</si>
  <si>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</si>
  <si>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</si>
  <si>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</si>
  <si>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</si>
  <si>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</si>
  <si>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</si>
  <si>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</si>
  <si>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</si>
  <si>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</si>
  <si>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</si>
  <si>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</si>
  <si>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</si>
  <si>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</si>
  <si>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</si>
  <si>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</si>
  <si>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</si>
  <si>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</si>
  <si>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</si>
  <si>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</si>
  <si>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</si>
  <si>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</si>
  <si>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</si>
  <si>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</si>
  <si>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</si>
  <si>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</si>
  <si>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</si>
  <si>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</si>
  <si>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</si>
  <si>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</si>
  <si>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</si>
  <si>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</si>
  <si>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</si>
  <si>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</si>
  <si>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</si>
  <si>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</si>
  <si>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</si>
  <si>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</si>
  <si>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</si>
  <si>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</si>
  <si>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</si>
  <si>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</si>
  <si>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</si>
  <si>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</si>
  <si>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</si>
  <si>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</si>
  <si>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</si>
  <si>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</si>
  <si>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</si>
  <si>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</si>
  <si>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</si>
  <si>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</si>
  <si>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</si>
  <si>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</si>
  <si>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</si>
  <si>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</si>
  <si>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</si>
  <si>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</si>
  <si>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</si>
  <si>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</si>
  <si>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</si>
  <si>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</si>
  <si>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</si>
  <si>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</si>
  <si>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</si>
  <si>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</si>
  <si>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</si>
  <si>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</si>
  <si>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</si>
  <si>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</si>
  <si>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</si>
  <si>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</si>
  <si>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</si>
  <si>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</si>
  <si>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</si>
  <si>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</si>
  <si>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</si>
  <si>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</si>
  <si>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</si>
  <si>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</si>
  <si>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</si>
  <si>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</si>
  <si>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</si>
  <si>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</si>
  <si>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</si>
  <si>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</si>
  <si>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</si>
  <si>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</si>
  <si>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</si>
  <si>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</si>
  <si>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</si>
  <si>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</si>
  <si>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</si>
  <si>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</si>
  <si>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</si>
  <si>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</si>
  <si>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</si>
  <si>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</si>
  <si>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</si>
  <si>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</si>
  <si>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</si>
  <si>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</si>
  <si>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</si>
  <si>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</si>
  <si>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</si>
  <si>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</si>
  <si>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</si>
  <si>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</si>
  <si>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</si>
  <si>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</si>
  <si>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</si>
  <si>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</si>
  <si>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</si>
  <si>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</si>
  <si>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</si>
  <si>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</si>
  <si>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</si>
  <si>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</si>
  <si>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</si>
  <si>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</si>
  <si>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</si>
  <si>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</si>
  <si>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</si>
  <si>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</si>
  <si>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</si>
  <si>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</si>
  <si>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</si>
  <si>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</si>
  <si>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</si>
  <si>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</si>
  <si>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</si>
  <si>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</si>
  <si>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</si>
  <si>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</si>
  <si>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</si>
  <si>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</si>
  <si>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</si>
  <si>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</si>
  <si>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</si>
  <si>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</si>
  <si>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</si>
  <si>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</si>
  <si>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</si>
  <si>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</si>
  <si>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</si>
  <si>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</si>
  <si>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</si>
  <si>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</si>
  <si>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</si>
  <si>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</si>
  <si>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</si>
  <si>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</si>
  <si>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</si>
  <si>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</si>
  <si>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</si>
  <si>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</si>
  <si>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</si>
  <si>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</si>
  <si>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</si>
  <si>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</si>
  <si>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</si>
  <si>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</si>
  <si>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</si>
  <si>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</si>
  <si>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</si>
  <si>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</si>
  <si>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</si>
  <si>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</si>
  <si>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</si>
  <si>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</si>
  <si>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</si>
  <si>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</si>
  <si>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</si>
  <si>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</si>
  <si>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</si>
  <si>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</si>
  <si>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</si>
  <si>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</si>
  <si>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</si>
  <si>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</si>
  <si>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</si>
  <si>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</si>
  <si>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</si>
  <si>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</si>
  <si>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</si>
  <si>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</si>
  <si>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</si>
  <si>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</si>
  <si>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</si>
  <si>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</si>
  <si>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</si>
  <si>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</si>
  <si>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</si>
  <si>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</si>
  <si>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</si>
  <si>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</si>
  <si>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</si>
  <si>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</si>
  <si>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</si>
  <si>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</si>
  <si>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</si>
  <si>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</si>
  <si>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</si>
  <si>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</si>
  <si>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</si>
  <si>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</si>
  <si>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</si>
  <si>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</si>
  <si>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</si>
  <si>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</si>
  <si>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</si>
  <si>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</si>
  <si>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</si>
  <si>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</si>
  <si>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</si>
  <si>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</si>
  <si>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</si>
  <si>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</si>
  <si>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</si>
  <si>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</si>
  <si>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</si>
  <si>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</si>
  <si>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</si>
  <si>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</si>
  <si>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</si>
  <si>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</si>
  <si>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</si>
  <si>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</si>
  <si>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</si>
  <si>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</si>
  <si>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</si>
  <si>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</si>
  <si>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</si>
  <si>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</si>
  <si>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</si>
  <si>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</si>
  <si>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</si>
  <si>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</si>
  <si>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</si>
  <si>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</si>
  <si>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</si>
  <si>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</si>
  <si>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</si>
  <si>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</si>
  <si>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</si>
  <si>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</si>
  <si>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</si>
  <si>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</si>
  <si>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</si>
  <si>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</si>
  <si>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</si>
  <si>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</si>
  <si>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</si>
  <si>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</si>
  <si>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</si>
  <si>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</si>
  <si>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</si>
  <si>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</si>
  <si>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</si>
  <si>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</si>
  <si>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</si>
  <si>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</si>
  <si>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</si>
  <si>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</si>
  <si>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</si>
  <si>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</si>
  <si>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</si>
  <si>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</si>
  <si>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</si>
  <si>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</si>
  <si>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</si>
  <si>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</si>
  <si>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</si>
  <si>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</si>
  <si>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</si>
  <si>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</si>
  <si>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</si>
  <si>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</si>
  <si>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</si>
  <si>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</si>
  <si>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</si>
  <si>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</si>
  <si>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</si>
  <si>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</si>
  <si>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</si>
  <si>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</si>
  <si>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</si>
  <si>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</si>
  <si>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</si>
  <si>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</si>
  <si>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</si>
  <si>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</si>
  <si>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</si>
  <si>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</si>
  <si>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</si>
  <si>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</si>
  <si>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</si>
  <si>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</si>
  <si>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</si>
  <si>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</si>
  <si>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</si>
  <si>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</si>
  <si>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</si>
  <si>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</si>
  <si>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</si>
  <si>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</si>
  <si>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</si>
  <si>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</si>
  <si>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</si>
  <si>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</si>
  <si>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</si>
  <si>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</si>
  <si>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</si>
  <si>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</si>
  <si>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</si>
  <si>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</si>
  <si>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</si>
  <si>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</si>
  <si>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</si>
  <si>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</si>
  <si>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</si>
  <si>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</si>
  <si>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</si>
  <si>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</si>
  <si>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</si>
  <si>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</si>
  <si>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</si>
  <si>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</si>
  <si>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</si>
  <si>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</si>
  <si>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</si>
  <si>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</si>
  <si>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</si>
  <si>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</si>
  <si>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</si>
  <si>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</si>
  <si>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</si>
  <si>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</si>
  <si>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</si>
  <si>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</si>
  <si>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</si>
  <si>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</si>
  <si>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</si>
  <si>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</si>
  <si>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</si>
  <si>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</si>
  <si>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</si>
  <si>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</si>
  <si>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</si>
  <si>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</si>
  <si>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</si>
  <si>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</si>
  <si>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</si>
  <si>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</si>
  <si>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</si>
  <si>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</si>
  <si>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</si>
  <si>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</si>
  <si>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</si>
  <si>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</si>
  <si>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</si>
  <si>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</si>
  <si>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</si>
  <si>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</si>
  <si>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</si>
  <si>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</si>
  <si>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</si>
  <si>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</si>
  <si>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</si>
  <si>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</si>
  <si>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</si>
  <si>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</si>
  <si>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</si>
  <si>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</si>
  <si>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</si>
  <si>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</si>
  <si>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</si>
  <si>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</si>
  <si>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</si>
  <si>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</si>
  <si>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</si>
  <si>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</si>
  <si>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</si>
  <si>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</si>
  <si>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</si>
  <si>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</si>
  <si>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</si>
  <si>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</si>
  <si>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</si>
  <si>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</si>
  <si>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</si>
  <si>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</si>
  <si>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</si>
  <si>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</si>
  <si>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</si>
  <si>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</si>
  <si>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</si>
  <si>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</si>
  <si>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</si>
  <si>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</si>
  <si>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</si>
  <si>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</si>
  <si>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</si>
  <si>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</si>
  <si>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</si>
  <si>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</si>
  <si>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</si>
  <si>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</si>
  <si>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</si>
  <si>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</si>
  <si>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</si>
  <si>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</si>
  <si>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</si>
  <si>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</si>
  <si>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</si>
  <si>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</si>
  <si>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</si>
  <si>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</si>
  <si>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</si>
  <si>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</si>
  <si>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</si>
  <si>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</si>
  <si>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</si>
  <si>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</si>
  <si>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</si>
  <si>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</si>
  <si>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</si>
  <si>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</si>
  <si>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</si>
  <si>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</si>
  <si>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</si>
  <si>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</si>
  <si>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</si>
  <si>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</si>
  <si>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</si>
  <si>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</si>
  <si>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</si>
  <si>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</si>
  <si>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</si>
  <si>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</si>
  <si>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</si>
  <si>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</si>
  <si>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</si>
  <si>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</si>
  <si>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</si>
  <si>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</si>
  <si>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</si>
  <si>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</si>
  <si>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</si>
  <si>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</si>
  <si>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</si>
  <si>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</si>
  <si>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</si>
  <si>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</si>
  <si>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</si>
  <si>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</si>
  <si>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</si>
  <si>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</si>
  <si>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</si>
  <si>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</si>
  <si>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</si>
  <si>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</si>
  <si>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</si>
  <si>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</si>
  <si>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</si>
  <si>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</si>
  <si>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</si>
  <si>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</si>
  <si>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</si>
  <si>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</si>
  <si>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</si>
  <si>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</si>
  <si>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</si>
  <si>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</si>
  <si>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</si>
  <si>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</si>
  <si>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</si>
  <si>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</si>
  <si>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</si>
  <si>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</si>
  <si>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</si>
  <si>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</si>
  <si>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</si>
  <si>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</si>
  <si>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</si>
  <si>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</si>
  <si>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</si>
  <si>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</si>
  <si>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</si>
  <si>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</si>
  <si>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</si>
  <si>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</si>
  <si>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</si>
  <si>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</si>
  <si>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</si>
  <si>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</si>
  <si>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</si>
  <si>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</si>
  <si>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</si>
  <si>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</si>
  <si>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</si>
  <si>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</si>
  <si>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</si>
  <si>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</si>
  <si>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</si>
  <si>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</si>
  <si>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</si>
  <si>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</si>
  <si>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</si>
  <si>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</si>
  <si>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</si>
  <si>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</si>
  <si>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</si>
  <si>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</si>
  <si>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</si>
  <si>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</si>
  <si>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</si>
  <si>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</si>
  <si>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</si>
  <si>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</si>
  <si>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</si>
  <si>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</si>
  <si>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</si>
  <si>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</si>
  <si>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</si>
  <si>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</si>
  <si>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</si>
  <si>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</si>
  <si>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</si>
  <si>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</si>
  <si>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</si>
  <si>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</si>
  <si>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</si>
  <si>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</si>
  <si>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</si>
  <si>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</si>
  <si>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</si>
  <si>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</si>
  <si>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</si>
  <si>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</si>
  <si>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</si>
  <si>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</si>
  <si>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</si>
  <si>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</si>
  <si>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</si>
  <si>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</si>
  <si>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</si>
  <si>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</si>
  <si>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</si>
  <si>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</si>
  <si>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</si>
  <si>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</si>
  <si>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</si>
  <si>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</si>
  <si>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</si>
  <si>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</si>
  <si>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</si>
  <si>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</si>
  <si>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</si>
  <si>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</si>
  <si>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</si>
  <si>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</si>
  <si>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</si>
  <si>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</si>
  <si>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</si>
  <si>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</si>
  <si>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</si>
  <si>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</si>
  <si>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</si>
  <si>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</si>
  <si>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</si>
  <si>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</si>
  <si>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</si>
  <si>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</si>
  <si>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</si>
  <si>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</si>
  <si>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</si>
  <si>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</si>
  <si>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</si>
  <si>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</si>
  <si>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</si>
  <si>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</si>
  <si>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</si>
  <si>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</si>
  <si>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</si>
  <si>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</si>
  <si>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</si>
  <si>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</si>
  <si>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</si>
  <si>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</si>
  <si>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</si>
  <si>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</si>
  <si>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</si>
  <si>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</si>
  <si>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</si>
  <si>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</si>
  <si>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</si>
  <si>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</si>
  <si>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</si>
  <si>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</si>
  <si>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</si>
  <si>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</si>
  <si>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</si>
  <si>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</si>
  <si>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</si>
  <si>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</si>
  <si>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</si>
  <si>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</si>
  <si>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</si>
  <si>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</si>
  <si>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</si>
  <si>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</si>
  <si>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</si>
  <si>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</si>
  <si>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</si>
  <si>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</si>
  <si>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</si>
  <si>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</si>
  <si>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</si>
  <si>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</si>
  <si>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</si>
  <si>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</si>
  <si>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</si>
  <si>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</si>
  <si>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</si>
  <si>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</si>
  <si>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</si>
  <si>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</si>
  <si>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</si>
  <si>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</si>
  <si>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</si>
  <si>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</si>
  <si>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</si>
  <si>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</si>
  <si>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</si>
  <si>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</si>
  <si>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</si>
  <si>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</si>
  <si>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</si>
  <si>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</si>
  <si>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</si>
  <si>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</si>
  <si>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</si>
  <si>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</si>
  <si>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</si>
  <si>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</si>
  <si>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</si>
  <si>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</si>
  <si>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</si>
  <si>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</si>
  <si>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</si>
  <si>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</si>
  <si>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</si>
  <si>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</si>
  <si>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</si>
  <si>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</si>
  <si>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</si>
  <si>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</si>
  <si>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</si>
  <si>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</si>
  <si>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</si>
  <si>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</si>
  <si>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</si>
  <si>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</si>
  <si>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</si>
  <si>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</si>
  <si>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</si>
  <si>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</si>
  <si>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</si>
  <si>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</si>
  <si>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</si>
  <si>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</si>
  <si>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</si>
  <si>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</si>
  <si>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</si>
  <si>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</si>
  <si>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</si>
  <si>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</si>
  <si>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</si>
  <si>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</si>
  <si>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</si>
  <si>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</si>
  <si>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</si>
  <si>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</si>
  <si>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</si>
  <si>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</si>
  <si>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</si>
  <si>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</si>
  <si>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</si>
  <si>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</si>
  <si>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</si>
  <si>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</si>
  <si>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</si>
  <si>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</si>
  <si>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</si>
  <si>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</si>
  <si>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</si>
  <si>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</si>
  <si>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</si>
  <si>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</si>
  <si>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</si>
  <si>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</si>
  <si>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</si>
  <si>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</si>
  <si>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</si>
  <si>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</si>
  <si>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</si>
  <si>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</si>
  <si>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</si>
  <si>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</si>
  <si>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</si>
  <si>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</si>
  <si>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</si>
  <si>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</si>
  <si>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</si>
  <si>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</si>
  <si>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</si>
  <si>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</si>
  <si>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</si>
  <si>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</si>
  <si>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</si>
  <si>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</si>
  <si>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</si>
  <si>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</si>
  <si>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</si>
  <si>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</si>
  <si>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</si>
  <si>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</si>
  <si>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</si>
  <si>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</si>
  <si>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</si>
  <si>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</si>
  <si>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</si>
  <si>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</si>
  <si>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</si>
  <si>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</si>
  <si>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</si>
  <si>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</si>
  <si>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</si>
  <si>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</si>
  <si>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</si>
  <si>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</si>
  <si>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</si>
  <si>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</si>
  <si>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</si>
  <si>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</si>
  <si>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</si>
  <si>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</si>
  <si>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</si>
  <si>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</si>
  <si>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</si>
  <si>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</si>
  <si>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</si>
  <si>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</si>
  <si>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</si>
  <si>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</si>
  <si>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</si>
  <si>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</si>
  <si>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</si>
  <si>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</si>
  <si>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</si>
  <si>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</si>
  <si>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</si>
  <si>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</si>
  <si>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</si>
  <si>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</si>
  <si>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</si>
  <si>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</si>
  <si>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</si>
  <si>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</si>
  <si>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</si>
  <si>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</si>
  <si>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</si>
  <si>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</si>
  <si>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</si>
  <si>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</si>
  <si>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</si>
  <si>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</si>
  <si>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</si>
  <si>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</si>
  <si>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</si>
  <si>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</si>
  <si>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</si>
  <si>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</si>
  <si>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</si>
  <si>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</si>
  <si>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</si>
  <si>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</si>
  <si>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</si>
  <si>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</si>
  <si>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</si>
  <si>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</si>
  <si>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</si>
  <si>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</si>
  <si>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</si>
  <si>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</si>
  <si>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</si>
  <si>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</si>
  <si>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</si>
  <si>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</si>
  <si>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</si>
  <si>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</si>
  <si>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</si>
  <si>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</si>
  <si>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</si>
  <si>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</si>
  <si>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</si>
  <si>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</si>
  <si>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</si>
  <si>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</si>
  <si>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</si>
  <si>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</si>
  <si>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</si>
  <si>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</si>
  <si>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</si>
  <si>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</si>
  <si>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</si>
  <si>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</si>
  <si>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</si>
  <si>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</si>
  <si>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</si>
  <si>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</si>
  <si>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</si>
  <si>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</si>
  <si>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</si>
  <si>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</si>
  <si>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</si>
  <si>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</si>
  <si>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</si>
  <si>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</si>
  <si>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</si>
  <si>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</si>
  <si>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</si>
  <si>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</si>
  <si>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</si>
  <si>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</si>
  <si>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</si>
  <si>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</si>
  <si>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</si>
  <si>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</si>
  <si>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</si>
  <si>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</si>
  <si>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</si>
  <si>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</si>
  <si>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</si>
  <si>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</si>
  <si>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</si>
  <si>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</si>
  <si>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</si>
  <si>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</si>
  <si>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</si>
  <si>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</si>
  <si>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</si>
  <si>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</si>
  <si>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</si>
  <si>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</si>
  <si>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</si>
  <si>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</si>
  <si>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</si>
  <si>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</si>
  <si>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</si>
  <si>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</si>
  <si>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</si>
  <si>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</si>
  <si>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</si>
  <si>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</si>
  <si>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</si>
  <si>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</si>
  <si>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</si>
  <si>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</si>
  <si>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</si>
  <si>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</si>
  <si>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</si>
  <si>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</si>
  <si>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</si>
  <si>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</si>
  <si>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</si>
  <si>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</si>
  <si>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</si>
  <si>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</si>
  <si>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</si>
  <si>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</si>
  <si>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</si>
  <si>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</si>
  <si>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</si>
  <si>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</si>
  <si>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</si>
  <si>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</si>
  <si>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</si>
  <si>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</si>
  <si>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</si>
  <si>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</si>
  <si>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</si>
  <si>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</si>
  <si>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</si>
  <si>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</si>
  <si>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</si>
  <si>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</si>
  <si>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</si>
  <si>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</si>
  <si>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</si>
  <si>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</si>
  <si>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</si>
  <si>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</si>
  <si>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</si>
  <si>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</si>
  <si>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</si>
  <si>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</si>
  <si>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</si>
  <si>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</si>
  <si>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</si>
  <si>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</si>
  <si>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</si>
  <si>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</si>
  <si>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</si>
  <si>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</si>
  <si>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</si>
  <si>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</si>
  <si>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</si>
  <si>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</si>
  <si>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</si>
  <si>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</si>
  <si>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</si>
  <si>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</si>
  <si>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</si>
  <si>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</si>
  <si>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</si>
  <si>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</si>
  <si>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</si>
  <si>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</si>
  <si>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</si>
  <si>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</si>
  <si>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</si>
  <si>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</si>
  <si>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</si>
  <si>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</si>
  <si>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</si>
  <si>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</si>
  <si>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</si>
  <si>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</si>
  <si>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</si>
  <si>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</si>
  <si>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</si>
  <si>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</si>
  <si>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</si>
  <si>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</si>
  <si>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</si>
  <si>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</si>
  <si>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</si>
  <si>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</si>
  <si>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</si>
  <si>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</si>
  <si>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</si>
  <si>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</si>
  <si>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</si>
  <si>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</si>
  <si>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</si>
  <si>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</si>
  <si>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</si>
  <si>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</si>
  <si>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</si>
  <si>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</si>
  <si>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</si>
  <si>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</si>
  <si>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</si>
  <si>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</si>
  <si>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</si>
  <si>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</si>
  <si>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</si>
  <si>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</si>
  <si>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</si>
  <si>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</si>
  <si>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</si>
  <si>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</si>
  <si>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</si>
  <si>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</si>
  <si>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</si>
  <si>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</si>
  <si>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</si>
  <si>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</si>
  <si>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</si>
  <si>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</si>
  <si>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</si>
  <si>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</si>
  <si>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</si>
  <si>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</si>
  <si>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</si>
  <si>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</si>
  <si>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</si>
  <si>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</si>
  <si>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</si>
  <si>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</si>
  <si>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</si>
  <si>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</si>
  <si>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</si>
  <si>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</si>
  <si>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</si>
  <si>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</si>
  <si>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</si>
  <si>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</si>
  <si>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</si>
  <si>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</si>
  <si>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</si>
  <si>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</si>
  <si>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</si>
  <si>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</si>
  <si>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</si>
  <si>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</si>
  <si>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</si>
  <si>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</si>
  <si>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</si>
  <si>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</si>
  <si>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</si>
  <si>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</si>
  <si>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</si>
  <si>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</si>
  <si>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</si>
  <si>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</si>
  <si>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</si>
  <si>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</si>
  <si>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</si>
  <si>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</si>
  <si>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</si>
  <si>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</si>
  <si>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</si>
  <si>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</si>
  <si>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</si>
  <si>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</si>
  <si>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</si>
  <si>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</si>
  <si>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</si>
  <si>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</si>
  <si>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</si>
  <si>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</si>
  <si>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</si>
  <si>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</si>
  <si>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</si>
  <si>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</si>
  <si>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</si>
  <si>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</si>
  <si>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</si>
  <si>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</si>
  <si>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</si>
  <si>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</si>
  <si>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</si>
  <si>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</si>
  <si>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</si>
  <si>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</si>
  <si>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</si>
  <si>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</si>
  <si>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</si>
  <si>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</si>
  <si>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</si>
  <si>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</si>
  <si>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</si>
  <si>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</si>
  <si>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</si>
  <si>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</si>
  <si>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</si>
  <si>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</si>
  <si>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</si>
  <si>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</si>
  <si>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</si>
  <si>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</si>
  <si>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</si>
  <si>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</si>
  <si>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</si>
  <si>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</si>
  <si>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</si>
  <si>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</si>
  <si>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</si>
  <si>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</si>
  <si>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</si>
  <si>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</si>
  <si>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</si>
  <si>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</si>
  <si>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</si>
  <si>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</si>
  <si>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</si>
  <si>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</si>
  <si>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</si>
  <si>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</si>
  <si>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</si>
  <si>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</si>
  <si>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</si>
  <si>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</si>
  <si>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</si>
  <si>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</si>
  <si>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</si>
  <si>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</si>
  <si>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</si>
  <si>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</si>
  <si>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</si>
  <si>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</si>
  <si>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</si>
  <si>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</si>
  <si>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</si>
  <si>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</si>
  <si>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</si>
  <si>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</si>
  <si>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</si>
  <si>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</si>
  <si>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</si>
  <si>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</si>
  <si>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</si>
  <si>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</si>
  <si>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</si>
  <si>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</si>
  <si>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</si>
  <si>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</si>
  <si>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</si>
  <si>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</si>
  <si>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</si>
  <si>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</si>
  <si>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</si>
  <si>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</si>
  <si>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</si>
  <si>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</si>
  <si>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</si>
  <si>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</si>
  <si>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</si>
  <si>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</si>
  <si>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</si>
  <si>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</si>
  <si>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</si>
  <si>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</si>
  <si>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</si>
  <si>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</si>
  <si>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</si>
  <si>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</si>
  <si>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</si>
  <si>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</si>
  <si>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</si>
  <si>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</si>
  <si>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</si>
  <si>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</si>
  <si>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</si>
  <si>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</si>
  <si>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</si>
  <si>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</si>
  <si>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</si>
  <si>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</si>
  <si>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</si>
  <si>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</si>
  <si>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</si>
  <si>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</si>
  <si>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</si>
  <si>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</si>
  <si>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</si>
  <si>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</si>
  <si>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</si>
  <si>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</si>
  <si>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</si>
  <si>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</si>
  <si>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</si>
  <si>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</si>
  <si>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</si>
  <si>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</si>
  <si>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</si>
  <si>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</si>
  <si>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</si>
  <si>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</si>
  <si>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</si>
  <si>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</si>
  <si>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</si>
  <si>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</si>
  <si>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</si>
  <si>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</si>
  <si>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</si>
  <si>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</si>
  <si>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</si>
  <si>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</si>
  <si>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</si>
  <si>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</si>
  <si>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</si>
  <si>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</si>
  <si>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</si>
  <si>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</si>
  <si>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</si>
  <si>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</si>
  <si>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</si>
  <si>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</si>
  <si>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</si>
  <si>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</si>
  <si>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</si>
  <si>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</si>
  <si>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</si>
  <si>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</si>
  <si>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</si>
  <si>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</si>
  <si>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</si>
  <si>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</si>
  <si>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</si>
  <si>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</si>
  <si>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</si>
  <si>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</si>
  <si>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</si>
  <si>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</si>
  <si>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</si>
  <si>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</si>
  <si>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</si>
  <si>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</si>
  <si>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</si>
  <si>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</si>
  <si>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</si>
  <si>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</si>
  <si>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</si>
  <si>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</si>
  <si>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</si>
  <si>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</si>
  <si>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</si>
  <si>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</si>
  <si>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</si>
  <si>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</si>
  <si>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</si>
  <si>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</si>
  <si>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</si>
  <si>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</si>
  <si>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</si>
  <si>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</si>
  <si>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</si>
  <si>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</si>
  <si>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</si>
  <si>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</si>
  <si>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</si>
  <si>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</si>
  <si>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</si>
  <si>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</si>
  <si>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</si>
  <si>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</si>
  <si>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</si>
  <si>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</si>
  <si>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</si>
  <si>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</si>
  <si>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</si>
  <si>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</si>
  <si>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</si>
  <si>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</si>
  <si>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</si>
  <si>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</si>
  <si>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</si>
  <si>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</si>
  <si>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</si>
  <si>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</si>
  <si>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</si>
  <si>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</si>
  <si>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</si>
  <si>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PCM-20251119-00000383</t>
  </si>
  <si>
    <t>ETA 50 min</t>
  </si>
  <si>
    <t xml:space="preserve"> PCM-20250215-00000830 </t>
  </si>
  <si>
    <t>LTE site still down and  site located in aramco area access issue need special permission</t>
  </si>
  <si>
    <t>PCM-20251119-00000083</t>
  </si>
  <si>
    <t>access issue, site located in family building and owner phone closed</t>
  </si>
  <si>
    <t>PCM-20251119-00000204</t>
  </si>
  <si>
    <t>was night access issue / USF area team EM team on the way  80 mins</t>
  </si>
  <si>
    <t>NO PCM</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</si>
  <si>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</si>
  <si>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</si>
  <si>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</si>
  <si>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</si>
  <si>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</si>
  <si>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</si>
  <si>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</si>
  <si>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</si>
  <si>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</si>
  <si>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TT-20251118-01473</t>
  </si>
  <si>
    <t>site located at rooftop and team facing access issue. door is closed. saudi owner not anwering calls. Saudi coordinator engaged to check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</si>
</sst>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22" fontId="20"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3" totalsRowShown="0" headerRowDxfId="157" dataDxfId="156" headerRowBorderDxfId="154" tableBorderDxfId="155" totalsRowBorderDxfId="153">
  <autoFilter ref="A1:CJ1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5" totalsRowShown="0" headerRowDxfId="15" dataDxfId="14" headerRowBorderDxfId="12" tableBorderDxfId="13">
  <autoFilter ref="A1:L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317.34601192129776</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45980.294437847224</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45980.294437847224</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45980.294437847224</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45980.294437847224</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45980.294437847224</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45980.294437847224</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45980.294437847224</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45980.294437847224</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45980.294437847224</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45980.294437847224</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45980.294437847224</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45980.294437847224</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45980.294437847224</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45980.294437847224</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45980.294437847224</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45980.294437847224</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45980.294437847224</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45980.294437847224</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45980.294437847224</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45980.294437847224</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45980.294437847224</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45980.294437847224</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45980.294437847224</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45980.294437847224</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45980.294437847224</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45980.294437847224</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45980.294437847224</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45980.294437847224</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45980.294437847224</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45980.294437847224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45980.294437847224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45980.294437847224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45980.294437847224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45980.294437847224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45980.294437847224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45980.294437847224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45980.294437847224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45980.294437847224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45980.294437847224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45980.294437847224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45980.294437847224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45980.294437847224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45980.294437847224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45980.294437847224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45980.294437847224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45980.294437847224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45980.294437847224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45980.294437847224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45980.294437847224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45980.294437847224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45980.294437847224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45980.294437847224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45980.294437847224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45980.294437847224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45980.294437847224</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F2AC43AB-3117-45B5-BCE3-B2A631FF44CD}"/>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3"/>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155.29459988426242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18" t="str">
        <f>IFERROR(VLOOKUP(D4,DB!A:K,11,0),"")</f>
        <v>R2</v>
      </c>
      <c r="C4" s="18">
        <v>3</v>
      </c>
      <c r="D4" s="61" t="s">
        <v>38844</v>
      </c>
      <c r="E4" s="84" t="s">
        <v>39021</v>
      </c>
      <c r="F4" s="140">
        <v>45980.198969907404</v>
      </c>
      <c r="G4" s="75">
        <f ca="1">IFERROR(NOW()-F4,"-")</f>
        <v>9.5467939820082393E-2</v>
      </c>
      <c r="H4" s="140">
        <v>45980.18855324074</v>
      </c>
      <c r="I4" s="18" t="str">
        <f>IFERROR(VLOOKUP(D4,DB!A:F,6,0),"")</f>
        <v>Power cube</v>
      </c>
      <c r="J4" s="18" t="str">
        <f>IFERROR(VLOOKUP(D4,DB!A:G,7,0),"")</f>
        <v>Good+No BB Design</v>
      </c>
      <c r="K4" s="61"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61"/>
    </row>
    <row r="5" spans="1:88" ht="31.5" customHeight="1">
      <c r="A5" s="101"/>
      <c r="B5" s="18" t="str">
        <f>IFERROR(VLOOKUP(D5,DB!A:K,11,0),"")</f>
        <v/>
      </c>
      <c r="C5" s="18"/>
      <c r="D5" s="18"/>
      <c r="E5" s="102"/>
      <c r="F5" s="103"/>
      <c r="G5" s="104">
        <f ca="1">IFERROR(NOW()-F5,"-")</f>
        <v>45980.294437847224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45980.294437847224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45980.294437847224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45980.294437847224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45980.294437847224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45980.294437847224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45980.294437847224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45980.294437847224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45980.294437847224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45980.294437847224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45980.294437847224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45980.294437847224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45980.294437847224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45980.294437847224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45980.294437847224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45980.294437847224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45980.294437847224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45980.294437847224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45980.294437847224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45980.294437847224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45980.294437847224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45980.294437847224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45980.294437847224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45980.294437847224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45980.294437847224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45980.294437847224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45980.294437847224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45980.294437847224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45980.294437847224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45980.294437847224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45980.294437847224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45980.294437847224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45980.294437847224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45980.294437847224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45980.294437847224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45980.294437847224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45980.294437847224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45980.294437847224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45980.294437847224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45980.294437847224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45980.294437847224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45980.294437847224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45980.294437847224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45980.294437847224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45980.294437847224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45980.294437847224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45980.294437847224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45980.294437847224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45980.294437847224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45980.294437847224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45980.294437847224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45980.294437847224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45980.294437847224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45980.294437847224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45980.294437847224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45980.294437847224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45980.294437847224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45980.294437847224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45980.294437847224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45980.294437847224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45980.294437847224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45980.294437847224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45980.294437847224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45980.294437847224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45980.294437847224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45980.294437847224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45980.294437847224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45980.294437847224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45980.294437847224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45980.294437847224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45980.294437847224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45980.294437847224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45980.294437847224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45980.294437847224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45980.294437847224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45980.294437847224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45980.294437847224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45980.294437847224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45980.294437847224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45980.294437847224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45980.294437847224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45980.294437847224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45980.294437847224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45980.294437847224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45980.294437847224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45980.294437847224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45980.294437847224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45980.294437847224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45980.294437847224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45980.294437847224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45980.294437847224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45980.294437847224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45980.294437847224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45980.294437847224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45980.294437847224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45980.294437847224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45980.294437847224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45980.294437847224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45980.294437847224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45980.294437847224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45980.294437847224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45980.294437847224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45980.294437847224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45980.294437847224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45980.294437847224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45980.294437847224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45980.294437847224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45980.294437847224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45980.294437847224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45980.294437847224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45980.294437847224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45980.294437847224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45980.294437847224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45980.294437847224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45980.294437847224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45980.294437847224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45980.294437847224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45980.294437847224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45980.294437847224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45980.294437847224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45980.294437847224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45980.294437847224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45980.294437847224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45980.294437847224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45980.294437847224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45980.294437847224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45980.294437847224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45980.294437847224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45980.294437847224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45980.294437847224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45980.294437847224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45980.294437847224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45980.294437847224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45980.294437847224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45980.294437847224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45980.294437847224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45980.294437847224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45980.294437847224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45980.294437847224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45980.294437847224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45980.294437847224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45980.294437847224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45980.294437847224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45980.294437847224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45980.294437847224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45980.294437847224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45980.294437847224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45980.294437847224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45980.294437847224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45980.294437847224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45980.294437847224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45980.294437847224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45980.294437847224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45980.294437847224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45980.294437847224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45980.294437847224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45980.294437847224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45980.294437847224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45980.294437847224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45980.294437847224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45980.294437847224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45980.294437847224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45980.294437847224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45980.294437847224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45980.294437847224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45980.294437847224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45980.294437847224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45980.294437847224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45980.294437847224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45980.294437847224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45980.294437847224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45980.294437847224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45980.294437847224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45980.294437847224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45980.294437847224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45980.294437847224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45980.294437847224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45980.294437847224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45980.294437847224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45980.294437847224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45980.294437847224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45980.294437847224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45980.294437847224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45980.294437847224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45980.294437847224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45980.294437847224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45980.294437847224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45980.294437847224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45980.294437847224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sheetData>
  <dataValidations count="2">
    <dataValidation allowBlank="1" showInputMessage="1" showErrorMessage="1" sqref="E1" xr:uid="{4D935161-CDD3-4592-B877-3FB59C99E142}"/>
    <dataValidation type="list" allowBlank="1" showInputMessage="1" showErrorMessage="1" sqref="E3:E1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45980.294437847224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45980.294437847224</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45980.294437847224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45980.294437847224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45980.294437847224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45980.294437847224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45980.294437847224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45980.294437847224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45980.294437847224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45980.294437847224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45980.294437847224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45980.294437847224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45980.294437847224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45980.294437847224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45980.294437847224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45980.294437847224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45980.294437847224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45980.294437847224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45980.294437847224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45980.294437847224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45980.294437847224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45980.294437847224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45980.294437847224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45980.294437847224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45980.294437847224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45980.294437847224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45980.294437847224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45980.294437847224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45980.294437847224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45980.294437847224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45980.294437847224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45980.294437847224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45980.294437847224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45980.294437847224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45980.294437847224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45980.294437847224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45980.294437847224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45980.294437847224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45980.294437847224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45980.294437847224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45980.294437847224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45980.294437847224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45980.294437847224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45980.294437847224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45980.294437847224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45980.294437847224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45980.294437847224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45980.294437847224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45980.294437847224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45980.294437847224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45980.294437847224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45980.294437847224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45980.294437847224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45980.294437847224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45980.294437847224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45980.294437847224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45980.294437847224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45980.294437847224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45980.294437847224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45980.294437847224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45980.294437847224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45980.294437847224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45980.294437847224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45980.294437847224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45980.294437847224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45980.294437847224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45980.294437847224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45980.294437847224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45980.294437847224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45980.294437847224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45980.294437847224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45980.294437847224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45980.294437847224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45980.294437847224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45980.294437847224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45980.294437847224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45980.294437847224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45980.294437847224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45980.294437847224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45980.294437847224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45980.294437847224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45980.294437847224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45980.294437847224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45980.294437847224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45980.294437847224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45980.294437847224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45980.294437847224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45980.294437847224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45980.294437847224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45980.294437847224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45980.294437847224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45980.294437847224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45980.294437847224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45980.294437847224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45980.294437847224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45980.294437847224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45980.294437847224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45980.294437847224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45980.294437847224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45980.294437847224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45980.294437847224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45980.294437847224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45980.294437847224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45980.294437847224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45980.294437847224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45980.294437847224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45980.294437847224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45980.294437847224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45980.294437847224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45980.294437847224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45980.294437847224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45980.294437847224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45980.294437847224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45980.294437847224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45980.294437847224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45980.294437847224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45980.294437847224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45980.294437847224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45980.294437847224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45980.294437847224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45980.294437847224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45980.294437847224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45980.294437847224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45980.294437847224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45980.294437847224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45980.294437847224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45980.294437847224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45980.294437847224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45980.294437847224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45980.294437847224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45980.294437847224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45980.294437847224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45980.294437847224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45980.294437847224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45980.294437847224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45980.294437847224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45980.294437847224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45980.294437847224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45980.294437847224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45980.294437847224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45980.294437847224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45980.294437847224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45980.294437847224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45980.294437847224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45980.294437847224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45980.294437847224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45980.294437847224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45980.294437847224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45980.294437847224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45980.294437847224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45980.294437847224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45980.294437847224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45980.294437847224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45980.294437847224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45980.294437847224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45980.294437847224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45980.294437847224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45980.294437847224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45980.294437847224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45980.294437847224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45980.294437847224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45980.294437847224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45980.294437847224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45980.294437847224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45980.294437847224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45980.294437847224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45980.294437847224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45980.294437847224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45980.294437847224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45980.294437847224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45980.294437847224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45980.294437847224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45980.294437847224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45980.294437847224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45980.294437847224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45980.294437847224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45980.294437847224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45980.294437847224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45980.294437847224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45980.294437847224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45980.294437847224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45980.294437847224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45980.294437847224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45980.294437847224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45980.294437847224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45980.294437847224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45980.294437847224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45980.294437847224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45980.294437847224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45980.294437847224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45980.294437847224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45980.294437847224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45980.294437847224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45980.294437847224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45980.294437847224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45980.294437847224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45980.294437847224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45980.294437847224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45980.294437847224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45980.294437847224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45980.294437847224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45980.294437847224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45980.294437847224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45980.294437847224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45980.294437847224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45980.294437847224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45980.294437847224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45980.294437847224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45980.294437847224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45980.294437847224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45980.294437847224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45980.294437847224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45980.294437847224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45980.294437847224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45980.294437847224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45980.294437847224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45980.294437847224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45980.294437847224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45980.294437847224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45980.294437847224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45980.294437847224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45980.294437847224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45980.294437847224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45980.294437847224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45980.294437847224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45980.294437847224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45980.294437847224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45980.294437847224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45980.294437847224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45980.294437847224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45980.294437847224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45980.294437847224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45980.294437847224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45980.294437847224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45980.294437847224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45980.294437847224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45980.294437847224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45980.294437847224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45980.294437847224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45980.294437847224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45980.294437847224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45980.294437847224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45980.294437847224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45980.294437847224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45980.294437847224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45980.294437847224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45980.294437847224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45980.294437847224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45980.294437847224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45980.294437847224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45980.294437847224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45980.294437847224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45980.294437847224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45980.294437847224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45980.294437847224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45980.294437847224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45980.294437847224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45980.294437847224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45980.294437847224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45980.294437847224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45980.294437847224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45980.294437847224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45980.294437847224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45980.294437847224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45980.294437847224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45980.294437847224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45980.294437847224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45980.294437847224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45980.294437847224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45980.294437847224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45980.294437847224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45980.294437847224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45980.294437847224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45980.294437847224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45980.294437847224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45980.294437847224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45980.294437847224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45980.294437847224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45980.294437962963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45980.294437962963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45980.294437962963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45980.294437962963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45980.294437962963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45980.294437962963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45980.294437962963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45980.294437962963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45980.294437962963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45980.294437962963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45980.294437962963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45980.294437962963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45980.294437962963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45980.294437962963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45980.294437962963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45980.294437962963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45980.294437962963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45980.294437962963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45980.294437962963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45980.294437962963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45980.294437962963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45980.294437962963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45980.294437962963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45980.294437962963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45980.294437962963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45980.294437962963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45980.294437962963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45980.294437962963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45980.294437962963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45980.294437962963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45980.294437962963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45980.294437962963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45980.294437962963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45980.294437962963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45980.294437962963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45980.294437962963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45980.294437962963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45980.294437962963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45980.294437962963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45980.294437962963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45980.294437962963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45980.294437962963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45980.294437962963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45980.294437962963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45980.294437962963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45980.294437962963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45980.294437962963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45980.294437962963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45980.294437962963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45980.294437962963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45980.294437962963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45980.294437962963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45980.294437962963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45980.294437962963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45980.294437962963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45980.294437962963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45980.294437962963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45980.294437962963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45980.294437962963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45980.294437962963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45980.294437962963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45980.294437962963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45980.294437962963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45980.294437962963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45980.294437962963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45980.294437962963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45980.294437962963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45980.294437962963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45980.294437962963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45980.294437962963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45980.294437962963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45980.294437962963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45980.294437962963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45980.294437962963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45980.294437962963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45980.294437962963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45980.294437962963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45980.294437962963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45980.294437962963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45980.294437962963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45980.294437962963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45980.294437962963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45980.294437962963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45980.294437962963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45980.294437962963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45980.294437962963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45980.294437962963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45980.294437962963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45980.294437962963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45980.294437962963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45980.294437962963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45980.294437962963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45980.294437962963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45980.294437962963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45980.294437962963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45980.294437962963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45980.294437962963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45980.294437962963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45980.294437962963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45980.294437962963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45980.294437962963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45980.294437962963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45980.294437962963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45980.294437962963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45980.294437962963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45980.294437962963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45980.294437962963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45980.294437962963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45980.294437962963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45980.294437962963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45980.294437962963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45980.294437962963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45980.294437962963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45980.294437962963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45980.294437962963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45980.294437962963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45980.294437962963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45980.294437962963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45980.294437962963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45980.294437962963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45980.294437962963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45980.294437962963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45980.294437962963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45980.294437962963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45980.294437962963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45980.294437962963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45980.294437962963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45980.294437962963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45980.294437962963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45980.294437962963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45980.294437962963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45980.294437962963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45980.294437962963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45980.294437962963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45980.294437962963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45980.294437962963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45980.294437962963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45980.294437962963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45980.294437962963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45980.294437962963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45980.294437962963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45980.294437962963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45980.294437962963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45980.294437962963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45980.294437962963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45980.294437962963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45980.294437962963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45980.294437962963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45980.294437962963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45980.294437962963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45980.294437962963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45980.294437962963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45980.294437962963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45980.294437962963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45980.294437962963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45980.294437962963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45980.294437962963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45980.294437962963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45980.294437962963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45980.294437962963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45980.294437962963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45980.294437962963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45980.294437962963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45980.294437962963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45980.294437962963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45980.294437962963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45980.294437962963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45980.294437962963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45980.294437962963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45980.294437962963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45980.294437962963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45980.294437962963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45980.294437962963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45980.294437962963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45980.294437962963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45980.294437962963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45980.294437962963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45980.294437962963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45980.294437962963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45980.294437962963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45980.294437962963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45980.294437962963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45980.294437962963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45980.294437962963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45980.294437962963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45980.294437962963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45980.294437962963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45980.294437962963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45980.294437962963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45980.294437962963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45980.294437962963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45980.294437962963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45980.294437962963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45980.294437962963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45980.294437962963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45980.294437962963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45980.294437962963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45980.294437962963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45980.294437962963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45980.294437962963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45980.294437962963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45980.294437962963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45980.294437962963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45980.294437962963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45980.294437962963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45980.294437962963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45980.294437962963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45980.294437962963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45980.294437962963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45980.294437962963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45980.294437962963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45980.294437962963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45980.294437962963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45980.294437962963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45980.294437962963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45980.294437962963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45980.294437962963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45980.294437962963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45980.294437962963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45980.294437962963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45980.294437962963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45980.294437962963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45980.294437962963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45980.294437962963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45980.294437962963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45980.294437962963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45980.294437962963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45980.294437962963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45980.294437962963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45980.294437962963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45980.294437962963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45980.294437962963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45980.294437962963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45980.294437962963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45980.294437962963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45980.294437962963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45980.294437962963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45980.294437962963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45980.294437962963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45980.294437962963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45980.294437962963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45980.294437962963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45980.294437962963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45980.294437962963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45980.294437962963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45980.294437962963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45980.294437962963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45980.294437962963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45980.294437962963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45980.294437962963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45980.294437962963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45980.294437962963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45980.294437962963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45980.294437962963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45980.294437962963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45980.294437962963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45980.294437962963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45980.294437962963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45980.294437962963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45980.294437962963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45980.294437962963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45980.294437962963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45980.294437962963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45980.294437962963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45980.294437962963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45980.294437962963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45980.294437962963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45980.294437962963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45980.294437962963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45980.294437962963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45980.294437962963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45980.294437962963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45980.294437962963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45980.294437962963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45980.294437962963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45980.294437962963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45980.294437962963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45980.294437962963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45980.294437962963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45980.294437962963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45980.294437962963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45980.294437962963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45980.294437962963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45980.294437962963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45980.294437962963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45980.294437962963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45980.294437962963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45980.294437962963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45980.294437962963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45980.294437962963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45980.294437962963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45980.294437962963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45980.294437962963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45980.294437962963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45980.294437962963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45980.294437962963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45980.294437962963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45980.294437962963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45980.294437962963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45980.294437962963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45980.294437962963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45980.294437962963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45980.294437962963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45980.294437962963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45980.294437962963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45980.294437962963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45980.294437962963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45980.294437962963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45980.294437962963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45980.294437962963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45980.294437962963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45980.294437962963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45980.294437962963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45980.294437962963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45980.294437962963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45980.294437962963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45980.294437962963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45980.294437962963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45980.294437962963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45980.294437962963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45980.294437962963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45980.294437962963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45980.294437962963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45980.294437962963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45980.294437962963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45980.294437962963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45980.294437962963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45980.294437962963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45980.294437962963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45980.294437962963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45980.294437962963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45980.294437962963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45980.294437962963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45980.294437962963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45980.294437962963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45980.294437962963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45980.294437962963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45980.294437962963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45980.294437962963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45980.294437962963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45980.294437962963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45980.294437962963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45980.294437962963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45980.294437962963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45980.294437962963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45980.294437962963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45980.294437962963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45980.294437962963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45980.294437962963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45980.294437962963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45980.294437962963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45980.294437962963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45980.294437962963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45980.294437962963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45980.294437962963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45980.294437962963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45980.294437962963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45980.294437962963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45980.294437962963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45980.294437962963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45980.294437962963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45980.294437962963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45980.294437962963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45980.294437962963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45980.294437962963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45980.294437962963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45980.294437962963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45980.294437962963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45980.294437962963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45980.294437962963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45980.294437962963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45980.294437962963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45980.294437962963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45980.294437962963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45980.294437962963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45980.294437962963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45980.294437962963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45980.294437962963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45980.294437962963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45980.294437962963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45980.294437962963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45980.294437962963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45980.294437962963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45980.294437962963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45980.294437962963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45980.294437962963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45980.294437962963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45980.294437962963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45980.294437962963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45980.294437962963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45980.294437962963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45980.294437962963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45980.294437962963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45980.294437962963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45980.294437962963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45980.294437962963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45980.294437962963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45980.294437962963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45980.294437962963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45980.294437962963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45980.294437962963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45980.294437962963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45980.294437962963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45980.294437962963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45980.294437962963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45980.294437962963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45980.294437962963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45980.294437962963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45980.294437962963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45980.294437962963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45980.294437962963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45980.294437962963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45980.294437962963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45980.294437962963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45980.294437962963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45980.294437962963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45980.294437962963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45980.294437962963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45980.294437962963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45980.294437962963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45980.294437962963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45980.294437962963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45980.294437962963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45980.294437962963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45980.294437962963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45980.294437962963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45980.294437962963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45980.294437962963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45980.294437962963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45980.294437962963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45980.294437962963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45980.294437962963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45980.294437962963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45980.294437962963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45980.294437962963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45980.294437962963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45980.294437962963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45980.294437962963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45980.294437962963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45980.294437962963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45980.294437962963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45980.294437962963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45980.294437962963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45980.294437962963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45980.294437962963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45980.294437962963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45980.294437962963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45980.294437962963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45980.294437962963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45980.294437962963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45980.294437962963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45980.294437962963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45980.294437962963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45980.294437962963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45980.294437962963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45980.294437962963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45980.294437962963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45980.294437962963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45980.294437962963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45980.294437962963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45980.294437962963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45980.294437962963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45980.294437962963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45980.294437962963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45980.294437962963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45980.294437962963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45980.294437962963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45980.294437962963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45980.294437962963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45980.294437962963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45980.294437962963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45980.294437962963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45980.294437962963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45980.294437962963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45980.294437962963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45980.294437962963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45980.294437962963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45980.294437962963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45980.294437962963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45980.294437962963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45980.294437962963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45980.294437962963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45980.294437962963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45980.294437962963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45980.294437962963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45980.294437962963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45980.294437962963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45980.294437962963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45980.294437962963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45980.294437962963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45980.294437962963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45980.294437962963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45980.294437962963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45980.294437962963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45980.294437962963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45980.294437962963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45980.294437962963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45980.294437962963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45980.294437962963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45980.294437962963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45980.294437962963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45980.294437962963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45980.294437962963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45980.294437962963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45980.294437962963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45980.294437962963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45980.294437962963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45980.294437962963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45980.294437962963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45980.294437962963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45980.294437962963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45980.294437962963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45980.294437962963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45980.294437962963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45980.294437962963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45980.294437962963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45980.294437962963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45980.294437962963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45980.294437962963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45980.294437962963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45980.294437962963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45980.294437962963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45980.294437962963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45980.294437962963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45980.294437962963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45980.294437962963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45980.294437962963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45980.294437962963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45980.294437962963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45980.294437962963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45980.294437962963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45980.294437962963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45980.294437962963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45980.294437962963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45980.294437962963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45980.294437962963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45980.294437962963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45980.294437962963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45980.294437962963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45980.294437962963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45980.294437962963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45980.294437962963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45980.294437962963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45980.294437962963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45980.294437962963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45980.294437962963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45980.294437962963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45980.294437962963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45980.294437962963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45980.294437962963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45980.294437962963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45980.294437962963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45980.294437962963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45980.294437962963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45980.294437962963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45980.294437962963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45980.294437962963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45980.294437962963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45980.294437962963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45980.294437962963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45980.294437962963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45980.294437962963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45980.294437962963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45980.294437962963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45980.294437962963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45980.294437962963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45980.294437962963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45980.294437962963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45980.294437962963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45980.294437962963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45980.294437962963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45980.294437962963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45980.294437962963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45980.294437962963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45980.294437962963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45980.294437962963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45980.294437962963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45980.294437962963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45980.294437962963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45980.294437962963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45980.294437962963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45980.294437962963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45980.294437962963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45980.294437962963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45980.294437962963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45980.294437962963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45980.294437962963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45980.294437962963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45980.294437962963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45980.294437962963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45980.294437962963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45980.294437962963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45980.294437962963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45980.294437962963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45980.294437962963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45980.294437962963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45980.294437962963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45980.294437962963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45980.294437962963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45980.294437962963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45980.294437962963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45980.294437962963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45980.294437962963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45980.294437962963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45980.294437962963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45980.294437962963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45980.294437962963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45980.294437962963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45980.294437962963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45980.294437962963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45980.294437962963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45980.294437962963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45980.294437962963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45980.294437962963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45980.294437962963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45980.294437962963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45980.294437962963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45980.294437962963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45980.294437962963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45980.294437962963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45980.294437962963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45980.294437962963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45980.294437962963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45980.294437962963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45980.294437962963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45980.294437962963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45980.294437962963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45980.294437962963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45980.294437962963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45980.294437962963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45980.294437962963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45980.294437962963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45980.294437962963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45980.294437962963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45980.294437962963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45980.294437962963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45980.294437962963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45980.294437962963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45980.294437962963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45980.294437962963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45980.294437962963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45980.294437962963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45980.294437962963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45980.294437962963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45980.294437962963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45980.294437962963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45980.294437962963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45980.294437962963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45980.294437962963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45980.294437962963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45980.294437962963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45980.294437962963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45980.294437962963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45980.294437962963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45980.294437962963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45980.294437962963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45980.294437962963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45980.294437962963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45980.294437962963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45980.294437962963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45980.294437962963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45980.294437962963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45980.294437962963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45980.294437962963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45980.294437962963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45980.294437962963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45980.294437962963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45980.294437962963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45980.294437962963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45980.294437962963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45980.294437962963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45980.294437962963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45980.294437962963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45980.294437962963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45980.294437962963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45980.294437962963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45980.294437962963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45980.294437962963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45980.294437962963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45980.294437962963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45980.294437962963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45980.294437962963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45980.294437962963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45980.294437962963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45980.294437962963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45980.294437962963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45980.294437962963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45980.294437962963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45980.294437962963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45980.294437962963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45980.294437962963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45980.294437962963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45980.294437962963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45980.294437962963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45980.294437962963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45980.294437962963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45980.294437962963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45980.294437962963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45980.294437962963</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tabSelected="1" workbookViewId="0">
      <selection activeCell="J10" sqref="J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276.8137202546277</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39100</v>
      </c>
      <c r="F3" s="95">
        <v>45980.052881944444</v>
      </c>
      <c r="G3" s="96">
        <f ca="1">IFERROR(NOW()-F3,"")</f>
        <v>0.24155590277950978</v>
      </c>
      <c r="H3" s="95">
        <v>45980.166921296295</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1</v>
      </c>
      <c r="D4" s="91" t="s">
        <v>36293</v>
      </c>
      <c r="E4" s="94" t="s">
        <v>39021</v>
      </c>
      <c r="F4" s="95">
        <v>45980.120138888888</v>
      </c>
      <c r="G4" s="96">
        <f ca="1">IFERROR(NOW()-F4,"")</f>
        <v>0.17429895833629416</v>
      </c>
      <c r="H4" s="95">
        <v>45980.114641203705</v>
      </c>
      <c r="I4" s="113" t="str">
        <f>IFERROR(VLOOKUP(D4,DB!A:F,6,0),"")</f>
        <v>Generator-SG</v>
      </c>
      <c r="J4" s="113" t="str">
        <f>IFERROR(VLOOKUP(D4,DB!A:G,7,0),"")</f>
        <v>No BB Shifted</v>
      </c>
      <c r="K4" s="97" t="s">
        <v>39112</v>
      </c>
      <c r="L4" s="91" t="str">
        <f>IFERROR(VLOOKUP(D4,DB!A:I,9,0),"")</f>
        <v>Latis</v>
      </c>
    </row>
    <row r="5" spans="1:16" ht="15" customHeight="1">
      <c r="A5" s="113" t="s">
        <v>39113</v>
      </c>
      <c r="B5" s="113" t="str">
        <f>IFERROR(VLOOKUP(D5,DB!A:K,11,0),"")</f>
        <v>R4</v>
      </c>
      <c r="C5" s="93">
        <v>1</v>
      </c>
      <c r="D5" s="91" t="s">
        <v>36345</v>
      </c>
      <c r="E5" s="94" t="s">
        <v>39021</v>
      </c>
      <c r="F5" s="95"/>
      <c r="G5" s="96">
        <f ca="1">IFERROR(NOW()-F5,"")</f>
        <v>45980.294437847224</v>
      </c>
      <c r="H5" s="95">
        <v>45980.290590277778</v>
      </c>
      <c r="I5" s="113" t="str">
        <f>IFERROR(VLOOKUP(D5,DB!A:F,6,0),"")</f>
        <v>Generator-SG</v>
      </c>
      <c r="J5" s="113" t="str">
        <f>IFERROR(VLOOKUP(D5,DB!A:G,7,0),"")</f>
        <v>No BB Shifted</v>
      </c>
      <c r="K5" s="97" t="s">
        <v>39114</v>
      </c>
      <c r="L5" s="91" t="str">
        <f>IFERROR(VLOOKUP(D5,DB!A:I,9,0),"")</f>
        <v>Latis</v>
      </c>
    </row>
    <row r="6" spans="1:16" ht="15" customHeight="1">
      <c r="A6" s="113" t="s">
        <v>39113</v>
      </c>
      <c r="B6" s="113" t="str">
        <f>IFERROR(VLOOKUP(D6,DB!A:K,11,0),"")</f>
        <v>R4</v>
      </c>
      <c r="C6" s="93">
        <v>3</v>
      </c>
      <c r="D6" s="91" t="s">
        <v>31890</v>
      </c>
      <c r="E6" s="94" t="s">
        <v>39021</v>
      </c>
      <c r="F6" s="95"/>
      <c r="G6" s="96">
        <f ca="1">IFERROR(NOW()-F6,"")</f>
        <v>45980.294437847224</v>
      </c>
      <c r="H6" s="95">
        <v>45980.270844907405</v>
      </c>
      <c r="I6" s="113" t="str">
        <f>IFERROR(VLOOKUP(D6,DB!A:F,6,0),"")</f>
        <v>SCECO</v>
      </c>
      <c r="J6" s="113" t="str">
        <f>IFERROR(VLOOKUP(D6,DB!A:G,7,0),"")</f>
        <v>Dead</v>
      </c>
      <c r="K6" s="97" t="s">
        <v>39114</v>
      </c>
      <c r="L6" s="91" t="str">
        <f>IFERROR(VLOOKUP(D6,DB!A:I,9,0),"")</f>
        <v>Latis</v>
      </c>
    </row>
    <row r="7" spans="1:16" ht="15" customHeight="1">
      <c r="A7" s="113"/>
      <c r="B7" s="113" t="str">
        <f>IFERROR(VLOOKUP(D7,DB!A:K,11,0),"")</f>
        <v/>
      </c>
      <c r="C7" s="93"/>
      <c r="D7" s="91"/>
      <c r="E7" s="94"/>
      <c r="F7" s="95"/>
      <c r="G7" s="96">
        <f ca="1">IFERROR(NOW()-F7,"")</f>
        <v>45980.294437847224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45980.294437847224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45980.294437847224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45980.294437847224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45980.294437847224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45980.294437847224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45980.294437847224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45980.294437847224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45980.294437847224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45980.294437847224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45980.294437847224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45980.294437847224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45980.294437847224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45980.294437847224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45980.294437847224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45980.294437847224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45980.294437847224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45980.294437847224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45980.294437847224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45980.294437847224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45980.294437847224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45980.294437847224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45980.294437847224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45980.294437847224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45980.294437847224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45980.294437847224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45980.294437847224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45980.294437847224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45980.294437847224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45980.294437847224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45980.294437847224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45980.294437847224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45980.294437847224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45980.294437847224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45980.294437847224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45980.294437847224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45980.294437847224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45980.294437847224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45980.294437847224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45980.294437847224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45980.294437847224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45980.294437847224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45980.294437847224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45980.294437847224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45980.294437847224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45980.294437847224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45980.294437847224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45980.294437847224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45980.294437847224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45980.294437847224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45980.294437847224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45980.294437847224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45980.294437847224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45980.294437847224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45980.294437847224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45980.294437847224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45980.294437847224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45980.294437847224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45980.294437847224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45980.294437847224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45980.294437847224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45980.294437847224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45980.294437847224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45980.294437847224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45980.294437847224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45980.294437847224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45980.294437847224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45980.294437847224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45980.294437847224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45980.294437847224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45980.294437847224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45980.294437847224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45980.294437847224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45980.294437847224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45980.294437847224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45980.294437847224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45980.294437847224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45980.294437847224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45980.294437847224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45980.294437847224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45980.294437847224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45980.294437847224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45980.294437847224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45980.294437847224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45980.294437847224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45980.294437847224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45980.294437847224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45980.294437847224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45980.294437847224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45980.294437847224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45980.294437847224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45980.294437847224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45980.294437847224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45980.294437847224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45980.294437847224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45980.294437847224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45980.294437847224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45980.294437847224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45980.294437847224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45980.294437847224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45980.294437847224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45980.294437847224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45980.294437847224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45980.294437847224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45980.294437847224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45980.294437847224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45980.294437847224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45980.294437847224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45980.294437847224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45980.294437847224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45980.294437847224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45980.294437847224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45980.294437847224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45980.294437847224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45980.294437847224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45980.294437847224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45980.294437847224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45980.294437847224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45980.294437847224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45980.294437847224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45980.294437847224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45980.294437847224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45980.294437847224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45980.294437847224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45980.294437847224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45980.294437847224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45980.294437847224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45980.294437847224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45980.294437847224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45980.294437847224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45980.294437847224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45980.294437847224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45980.294437847224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45980.294437847224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45980.294437847224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45980.294437847224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45980.294437847224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45980.294437847224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45980.294437847224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45980.294437847224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45980.294437847224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45980.294437847224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45980.294437847224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45980.294437847224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45980.294437847224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45980.294437847224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45980.294437847224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45980.294437847224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45980.294437847224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45980.294437847224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45980.294437847224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45980.294437847224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45980.294437847224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45980.294437847224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45980.294437847224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45980.294437847224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45980.294437847224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45980.294437847224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45980.294437847224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45980.294437847224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45980.294437847224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45980.294437847224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45980.294437847224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45980.294437847224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45980.294437847224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45980.294437847224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45980.294437847224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45980.294437847224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45980.294437847224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45980.294437847224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45980.294437847224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45980.294437847224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45980.294437847224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45980.294437847224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45980.294437847224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45980.294437847224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45980.294437847224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45980.294437847224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45980.294437847224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45980.294437847224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45980.294437847224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45980.294437847224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45980.294437847224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45980.294437847224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45980.294437847224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45980.294437847224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45980.294437847224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45980.294437847224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45980.294437847224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45980.294437847224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45980.294437847224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45980.294437847224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45980.294437847224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45980.294437847224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45980.294437847224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45980.294437847224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45980.294437847224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45980.294437847224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45980.294437847224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45980.294437847224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45980.294437847224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45980.294437847224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45980.294437847224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45980.294437847224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45980.294437847224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45980.294437847224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45980.294437847224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45980.294437847224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45980.294437847224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45980.294437847224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45980.294437847224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45980.294437847224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45980.294437847224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45980.294437847224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45980.294437847224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45980.294437847224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45980.294437847224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45980.294437847224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45980.294437847224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45980.294437847224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45980.294437847224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45980.294437847224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45980.294437847224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45980.294437847224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45980.294437847224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45980.294437847224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45980.294437847224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45980.294437847224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45980.294437847224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45980.294437847224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45980.294437847224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45980.294437847224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45980.294437847224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45980.294437847224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45980.294437847224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45980.294437847224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45980.294437847224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45980.294437847224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45980.294437847224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45980.294437847224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45980.294437847224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45980.294437847224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45980.294437847224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45980.294437847224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45980.294437847224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45980.294437847224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45980.294437847224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45980.294437847224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45980.294437847224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45980.294437847224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45980.294437847224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45980.294437847224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45980.294437847224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45980.294437847224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45980.294437847224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45980.294437847224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45980.294437847224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45980.294437847224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45980.294437847224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45980.294437847224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45980.294437847224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45980.294437847224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45980.294437847224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45980.294437847224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45980.294437847224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45980.294437847224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45980.294437847224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45980.294437847224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45980.294437847224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45980.294437847224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45980.294437847224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45980.294437847224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45980.294437847224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45980.294437847224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45980.294437847224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45980.294437847224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45980.294437847224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45980.294437847224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45980.294437847224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45980.294437847224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45980.294437847224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45980.294437847224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45980.294437847224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45980.294437847224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45980.294437847224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45980.294437847224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45980.294437847224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45980.294437847224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45980.294437847224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45980.294437847224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45980.294437847224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45980.294437847224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45980.294437847224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45980.294437847224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45980.294437847224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45980.294437847224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45980.294437847224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45980.294437847224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45980.294437847224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45980.294437847224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45980.294437847224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45980.294437847224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45980.294437847224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45980.294437847224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45980.294437847224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45980.294437847224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45980.294437847224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45980.294437847224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45980.294437847224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45980.294437847224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45980.294437847224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45980.294437847224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45980.294437847224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45980.294437847224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45980.294437847224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45980.294437847224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45980.294437847224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45980.294437847224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45980.294437847224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45980.294437847224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45980.294437847224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45980.294437847224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45980.294437847224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45980.294437847224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45980.294437847224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45980.294437847224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45980.294437847224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45980.294437847224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45980.294437847224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45980.294437847224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45980.294437847224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45980.294437847224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45980.294437847224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45980.294437847224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45980.294437847224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45980.294437847224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45980.294437847224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45980.294437847224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45980.294437847224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45980.294437847224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45980.294437847224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45980.294437847224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45980.294437847224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45980.294437847224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45980.294437847224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45980.294437847224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45980.294437847224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45980.294437847224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45980.294437847224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45980.294437847224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45980.294437847224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45980.294437847224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45980.294437847224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45980.294437847224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45980.294437847224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45980.294437847224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45980.294437847224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45980.294437847224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45980.294437847224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45980.294437847224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45980.294437847224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45980.294437847224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45980.294437847224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45980.294437847224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45980.294437847224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45980.294437847224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45980.294437847224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45980.294437847224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45980.294437847224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45980.294437847224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45980.294437847224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45980.294437847224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45980.294437847224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45980.294437847224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45980.294437847224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45980.294437847224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45980.294437847224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45980.294437847224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45980.294437847224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45980.294437847224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45980.294437847224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45980.294437847224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45980.294437847224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45980.294437847224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45980.294437847224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45980.294437847224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45980.294437847224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45980.294437847224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45980.294437847224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45980.294437847224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45980.294437847224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45980.294437847224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45980.294437847224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45980.294437847224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45980.294437847224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45980.294437847224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45980.294437847224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45980.294437847224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45980.294437847224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45980.294437847224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45980.294437847224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45980.294437847224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45980.294437847224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45980.294437847224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45980.294437847224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45980.294437847224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45980.294437847224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45980.294437847224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45980.294437847224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45980.294437847224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45980.294437847224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45980.294437847224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45980.294437847224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45980.294437847224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45980.294437847224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45980.294437847224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45980.294437847224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45980.294437847224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45980.294437847224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45980.294437847224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45980.294437847224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45980.294437847224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45980.294437847224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45980.294437847224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45980.294437847224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45980.294437847224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45980.294437847224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45980.294437847224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45980.294437847224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45980.294437847224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45980.294437847224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45980.294437847224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45980.294437847224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45980.294437847224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45980.294437847224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45980.294437847224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45980.294437847224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45980.294437847224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45980.294437847224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45980.294437847224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45980.294437847224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45980.294437847224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45980.294437847224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45980.294437847224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45980.294437847224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45980.294437847224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45980.294437847224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45980.294437847224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45980.294437847224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45980.294437847224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45980.294437847224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45980.294437847224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45980.294437847224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45980.294437847224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45980.294437847224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45980.294437847224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45980.294437847224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45980.294437847224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45980.294437847224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45980.294437847224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45980.294437847224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45980.294437847224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45980.294437847224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45980.294437847224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45980.294437847224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45980.294437847224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45980.294437847224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45980.294437847224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45980.294437847224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45980.294437847224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45980.294437847224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45980.294437847224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45980.294437847224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45980.294437847224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45980.294437847224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45980.294437847224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45980.294437847224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45980.294437847224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45980.294437847224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45980.294437847224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45980.294437847224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45980.294437847224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45980.294437847224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45980.294437847224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45980.294437847224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45980.294437847224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45980.294437847224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45980.294437847224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45980.294437847224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45980.294437847224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45980.294437847224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45980.294437847224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45980.294437847224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45980.294437847224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45980.294437847224</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7"/>
  <sheetViews>
    <sheetView workbookViewId="0">
      <selection activeCell="D14" sqref="D14"/>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88.462377662035578</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54.105560532407253</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31.633326736111485</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35">
        <v>45977.514803240738</v>
      </c>
      <c r="G5" s="111">
        <f ca="1">IFERROR(NOW()-F5,"")</f>
        <v>2.77963460648607</v>
      </c>
      <c r="H5" s="135">
        <v>45977.468807870369</v>
      </c>
      <c r="I5" s="109" t="str">
        <f>IFERROR(VLOOKUP(D5,DB!A:F,6,0),"")</f>
        <v>SCECO</v>
      </c>
      <c r="J5" s="109" t="str">
        <f>IFERROR(VLOOKUP(D5,DB!A:G,7,0),"")</f>
        <v>Weak</v>
      </c>
      <c r="K5" s="109" t="s">
        <v>39122</v>
      </c>
      <c r="L5" s="109" t="str">
        <f>IFERROR(VLOOKUP(D5,DB!A:I,9,0),"")</f>
        <v>Latis</v>
      </c>
    </row>
    <row r="6" spans="1:13">
      <c r="A6" s="109"/>
      <c r="B6" s="109" t="str">
        <f>IFERROR(VLOOKUP(D6,DB!A:K,11,0),"")</f>
        <v/>
      </c>
      <c r="C6" s="109"/>
      <c r="D6" s="109"/>
      <c r="E6" s="109"/>
      <c r="F6" s="109"/>
      <c r="G6" s="111">
        <f ca="1">IFERROR(NOW()-F6,"")</f>
        <v>45980.294437847224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45980.294437847224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45980.294437847224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45980.294437847224</v>
      </c>
      <c r="H9" s="109"/>
      <c r="I9" s="109"/>
      <c r="J9" s="109" t="str">
        <f>IFERROR(VLOOKUP(D9,DB!A:G,7,0),"")</f>
        <v/>
      </c>
      <c r="K9" s="109"/>
      <c r="L9" s="109" t="str">
        <f>IFERROR(VLOOKUP(D9,DB!A:I,9,0),"")</f>
        <v/>
      </c>
    </row>
    <row r="10" spans="1:13">
      <c r="A10" s="109"/>
      <c r="B10" s="109" t="str">
        <f>IFERROR(VLOOKUP(D10,DB!A:K,11,0),"")</f>
        <v/>
      </c>
      <c r="C10" s="109"/>
      <c r="D10" s="109"/>
      <c r="E10" s="109"/>
      <c r="F10" s="109"/>
      <c r="G10" s="111">
        <f ca="1">IFERROR(NOW()-F10,"")</f>
        <v>45980.294437847224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45980.294437847224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45980.294437847224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45980.294437847224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45980.294437847224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45980.294437847224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45980.294437847224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45980.294437847224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45980.294437847224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45980.294437847224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45980.294437847224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45980.294437847224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45980.294437847224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45980.294437847224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45980.294437847224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45980.294437847224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45980.294437847224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45980.294437847224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45980.294437847224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45980.294437847224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45980.294437847224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45980.294437847224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45980.294437847224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45980.294437847224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45980.294437847224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45980.294437847224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45980.294437847224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45980.294437847224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45980.294437847224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45980.294437847224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45980.294437847224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45980.294437847224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45980.294437847224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45980.294437847224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45980.294437847224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45980.294437847224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45980.294437847224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45980.294437847224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45980.294437847224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45980.294437847224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45980.294437847224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45980.294437847224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45980.294437847224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45980.294437847224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45980.294437847224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45980.294437847224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45980.294437847224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45980.294437847224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45980.294437847224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45980.294437847224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45980.294437847224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45980.294437847224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45980.294437847224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45980.294437847224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45980.294437847224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45980.294437847224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45980.294437847224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45980.294437847224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45980.294437847224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45980.294437847224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45980.294437847224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45980.294437847224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45980.294437847224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45980.294437847224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45980.294437847224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45980.294437847224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45980.294437847224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45980.294437847224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45980.294437847224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45980.294437847224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45980.294437847224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45980.294437847224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45980.294437847224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45980.294437847224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45980.294437847224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45980.294437847224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45980.294437847224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45980.294437847224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45980.294437847224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45980.294437847224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45980.294437847224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45980.294437847224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45980.294437847224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45980.294437847224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45980.294437847224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45980.294437847224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45980.294437847224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45980.294437847224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45980.294437847224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45980.294437847224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45980.294437847224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45980.294437847224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45980.294437847224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45980.294437847224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45980.294437847224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45980.294437847224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45980.294437847224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45980.294437847224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45980.294437847224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45980.294437847224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45980.294437847224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45980.294437847224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45980.294437847224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45980.294437847224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45980.294437847224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45980.294437847224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45980.294437847224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45980.294437847224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45980.294437847224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45980.294437847224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45980.294437847224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45980.294437847224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45980.294437847224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45980.294437847224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45980.294437847224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45980.294437847224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45980.294437847224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45980.294437847224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45980.294437847224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45980.294437847224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45980.294437847224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45980.294437847224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45980.294437847224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45980.294437847224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45980.294437847224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45980.294437847224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45980.294437847224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45980.294437847224</v>
      </c>
      <c r="H137" s="109"/>
      <c r="I137" s="109" t="str">
        <f>IFERROR(VLOOKUP(D137,DB!A:F,6,0),"")</f>
        <v/>
      </c>
      <c r="J137" s="109" t="str">
        <f>IFERROR(VLOOKUP(D137,DB!A:G,7,0),"")</f>
        <v/>
      </c>
      <c r="K137" s="109"/>
      <c r="L137" s="109" t="str">
        <f>IFERROR(VLOOKUP(D137,DB!A:I,9,0),"")</f>
        <v/>
      </c>
    </row>
    <row r="138" spans="1:12">
      <c r="A138" s="138"/>
      <c r="B138" s="138" t="str">
        <f>IFERROR(VLOOKUP(D138,DB!A:K,11,0),"")</f>
        <v/>
      </c>
      <c r="C138" s="138"/>
      <c r="D138" s="138"/>
      <c r="E138" s="138"/>
      <c r="F138" s="139"/>
      <c r="G138" s="111">
        <f ca="1">IFERROR(NOW()-F138,"")</f>
        <v>45980.294437847224</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45980.294437847224</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45980.294437847224</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45980.294437847224</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45980.294437847224</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45980.294437847224</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45980.294437847224</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45980.294437847224</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45980.294437847224</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45980.294437847224</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45980.294437847224</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45980.294437847224</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45980.294437847224</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45980.294437847224</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45980.294437847224</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45980.294437847224</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45980.294437847224</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45980.294437847224</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45980.294437847224</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45980.294437847224</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45980.294437847224</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45980.294437847224</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45980.294437847224</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45980.294437847224</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45980.294437847224</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45980.294437847224</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45980.294437847224</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45980.294437847224</v>
      </c>
      <c r="H165" s="139"/>
      <c r="I165" s="138" t="str">
        <f>IFERROR(VLOOKUP(D165,DB!A:F,6,0),"")</f>
        <v/>
      </c>
      <c r="J165" s="138" t="str">
        <f>IFERROR(VLOOKUP(D165,DB!A:G,7,0),"")</f>
        <v/>
      </c>
      <c r="K165" s="138"/>
      <c r="L165" s="138" t="str">
        <f>IFERROR(VLOOKUP(D165,DB!A:I,9,0),"")</f>
        <v/>
      </c>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5"/>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1</v>
      </c>
      <c r="D2" s="119" t="s">
        <v>30280</v>
      </c>
      <c r="E2" s="109" t="s">
        <v>39021</v>
      </c>
      <c r="F2" s="121"/>
      <c r="G2" s="104">
        <f t="shared" ref="G2:G31" ca="1" si="0">IFERROR(NOW()-F2,"-")</f>
        <v>45980.294437847224</v>
      </c>
      <c r="H2" s="121">
        <v>45980.019236111111</v>
      </c>
      <c r="I2" s="119" t="str">
        <f>IFERROR(VLOOKUP(D2,DB!A:F,6,0),"")</f>
        <v>SCECO</v>
      </c>
      <c r="J2" s="119" t="str">
        <f>IFERROR(VLOOKUP(D2,DB!A:G,7,0),"")</f>
        <v>Dead+No BB Design</v>
      </c>
      <c r="K2" s="122" t="s">
        <v>39124</v>
      </c>
      <c r="L2" s="123" t="str">
        <f>IFERROR(VLOOKUP(D2,DB!A:I,9,0),"")</f>
        <v>Latis</v>
      </c>
    </row>
    <row r="3" spans="1:16382" ht="31.5" customHeight="1">
      <c r="A3" s="118"/>
      <c r="B3" s="119" t="str">
        <f>IFERROR(VLOOKUP(D3,DB!A:K,11,0),"")</f>
        <v/>
      </c>
      <c r="C3" s="120"/>
      <c r="D3" s="119"/>
      <c r="E3" s="109"/>
      <c r="F3" s="121"/>
      <c r="G3" s="104">
        <f t="shared" ca="1" si="0"/>
        <v>45980.294437847224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45980.294437847224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45980.294437847224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45980.294437847224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45980.294437847224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45980.294437847224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45980.294437847224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45980.294437847224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45980.294437847224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45980.294437847224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45980.294437847224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45980.294437847224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45980.294437847224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45980.294437847224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45980.294437847224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45980.294437847224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45980.294437847224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45980.294437847224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45980.294437847224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45980.294437847224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45980.294437847224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45980.294437847224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45980.294437847224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45980.294437847224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45980.294437847224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45980.294437847224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45980.294437847224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45980.294437847224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45980.294437847224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ref="G32:G65" ca="1" si="1">IFERROR(NOW()-F32,"-")</f>
        <v>45980.294437847224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45980.294437847224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45980.294437847224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45980.294437847224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45980.294437847224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45980.294437847224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45980.294437847224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45980.294437847224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45980.294437847224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45980.294437847224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45980.294437847224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45980.294437847224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45980.294437847224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45980.294437847224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45980.294437847224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45980.294437847224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45980.294437847224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45980.294437847224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45980.294437847224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45980.294437847224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45980.294437847224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45980.294437847224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45980.294437847224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45980.294437847224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45980.294437847224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45980.294437847224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45980.294437847224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45980.294437847224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45980.294437847224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45980.294437847224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45980.294437847224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45980.294437847224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45980.294437847224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45980.294437847224</v>
      </c>
      <c r="H65" s="121"/>
      <c r="I65" s="119" t="str">
        <f>IFERROR(VLOOKUP(D65,DB!A:F,6,0),"")</f>
        <v/>
      </c>
      <c r="J65" s="119" t="str">
        <f>IFERROR(VLOOKUP(D65,DB!A:G,7,0),"")</f>
        <v/>
      </c>
      <c r="K65" s="122"/>
      <c r="L65" s="123" t="str">
        <f>IFERROR(VLOOKUP(D65,DB!A:I,9,0),"")</f>
        <v/>
      </c>
    </row>
  </sheetData>
  <dataValidations count="2">
    <dataValidation allowBlank="1" showInputMessage="1" showErrorMessage="1" sqref="E1" xr:uid="{9E1BC488-8814-4F8A-8DBE-742B3278AB71}"/>
    <dataValidation type="list" allowBlank="1" showInputMessage="1" showErrorMessage="1" sqref="E2:E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2025-11-19T04:04:16Z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